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<sst xmlns="http://schemas.openxmlformats.org/spreadsheetml/2006/main" count="281" uniqueCount="119">
  <si>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</si>
  <si>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</si>
  <si>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</si>
  <si>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</si>
  <si>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</si>
  <si>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</si>
  <si>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</si>
  <si>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</si>
  <si>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</si>
  <si>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</si>
  <si>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</si>
  <si>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</si>
  <si>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</si>
  <si>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</si>
  <si>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</si>
  <si>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</si>
  <si>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</si>
  <si>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</si>
  <si>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</si>
  <si>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</si>
  <si>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</si>
  <si>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</si>
  <si>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</si>
  <si>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</si>
  <si>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</si>
  <si>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</si>
  <si>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</si>
  <si>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</si>
  <si>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</si>
  <si>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</si>
  <si>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</si>
  <si>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</si>
  <si>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</si>
  <si>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</si>
  <si>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</si>
  <si>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</si>
  <si>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</si>
  <si>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</si>
  <si>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</si>
  <si>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</si>
  <si>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</si>
  <si>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</si>
  <si>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</si>
  <si>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</si>
  <si>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</si>
  <si>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</si>
  <si>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</si>
  <si>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</si>
  <si>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</si>
  <si>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</si>
  <si>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</si>
  <si>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</si>
  <si>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</si>
  <si>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</si>
  <si>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</si>
  <si>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</si>
  <si>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</si>
  <si>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</si>
  <si>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</si>
  <si>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</si>
  <si>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</si>
  <si>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</si>
  <si>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</si>
  <si>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</si>
  <si>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</si>
  <si>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</si>
  <si>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</si>
  <si>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</si>
  <si>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</si>
  <si>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</si>
  <si>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</si>
  <si>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6 649 000</t>
    </r>
    <r>
      <rPr>
        <sz val="11"/>
        <color indexed="8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</si>
  <si>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</si>
  <si>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</si>
  <si>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</si>
  <si>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</si>
  <si>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</si>
  <si>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</si>
  <si>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</si>
  <si>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</si>
  <si>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</si>
  <si>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</si>
  <si>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Индивидуальный предприниматель  Ходжаев Д.А.. г. Югорск</t>
  </si>
  <si>
    <t>Цена за ед. товара., кг</t>
  </si>
  <si>
    <t>Цена за ед. товара., пач.</t>
  </si>
  <si>
    <t>Индивидуальный предприниматель С.В. Соколова пос. Пионерский</t>
  </si>
  <si>
    <t>ООО "Картофель" Свердловская обл. п. Октябрьский</t>
  </si>
  <si>
    <t>Огурцы консервированные  Без уксуса,  720 гр, в соответствии с  ГОСТ 20144-74 или ТУ производителя   Маринад прозрачный без посторонних примесей, без признаков бомбажа</t>
  </si>
  <si>
    <t>Зеленый горошек консервированный сорт высший, 425гр, ГОСТ  Р 54050-2010, допускается ТУ производителя, упаковка без вздутия, без признаков бомбажа</t>
  </si>
  <si>
    <t>Томат-паста   750 - 770гр, допускается ГОСТ или ТУ производителя,  однородная масса, оранжево-красного или малинового цвета, вкус и запах без горечи и пригара, с содержанием сухих веществ не менее 18 – 25%, без искусственных красителей, без стабилизаторов и крахмала. упаковка без повреждений, без признаков бомбажа</t>
  </si>
  <si>
    <t>Сок натуральный  или нектар   в ассортименте  ГОСТ 53137-2008, допускается  ТУ производителя , витаминизированный,  без  признаков плесени и брожения,   с содержанием сока не менее 45%, упакованный в «Тетра Пак»  объёмом 1л. Упаковка без повреждений.</t>
  </si>
  <si>
    <t>Сок  натуральный или нектар в ассортименте  ГОСТ 53137-2008, допускается  ТУ производителя, витаминизированный, без  признаков плесени и брожения,  с содержанием сока не менее 45%, упакованный в «Тетра Пак» объёмом 200гр. Упаковка без повреждений.</t>
  </si>
  <si>
    <t>ООО "Селижаровский консервный завод" Тверска обл.</t>
  </si>
  <si>
    <t>ООО "Славнский консервный завод" Краснодарский край г.Славнск-на-Кубани</t>
  </si>
  <si>
    <t>ООО "Кухмастер"Самарская обл.</t>
  </si>
  <si>
    <t xml:space="preserve">ЗАО "Мултон" г. Санкт-Петербург </t>
  </si>
  <si>
    <t>средняя цена</t>
  </si>
  <si>
    <t>Исполнитель: бухгалтер Евгения Ивановна Никифорова, тел. 2-40-73</t>
  </si>
  <si>
    <t>Цена за ед. товара., бан.</t>
  </si>
  <si>
    <t>ИП Глава КФХ Юзефов Н.Н. Ростовская область</t>
  </si>
  <si>
    <t>ООО "Агрофирма" КРиММ" Упорово Тюменская область</t>
  </si>
  <si>
    <t>ОАО Агрофирма КР и ММ Тюменская область</t>
  </si>
  <si>
    <t>ЧЛ Шауш-Оглы Х.А., Казазстан</t>
  </si>
  <si>
    <t>ООО Ивановский Комбинат детского питания г.. Иваново</t>
  </si>
  <si>
    <t>ЗАО Мултон Московская обл.</t>
  </si>
  <si>
    <t>ООО "Пищевик Краснодарский край</t>
  </si>
  <si>
    <t>ООО Кубанские консервы Краснодарский край</t>
  </si>
  <si>
    <t>ООО Селижаровский КЗ Тверская обл.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</si>
  <si>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</si>
  <si>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</si>
  <si>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</si>
  <si>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Продукты питания (овощи, фрукты, овощных консервов, соки)</t>
  </si>
  <si>
    <t>Способ размещения заказа:  запрос котировок</t>
  </si>
  <si>
    <t>Дата составления сводной  таблицы   17.05.2013 года</t>
  </si>
  <si>
    <t xml:space="preserve">Морковь свежая ГОСТ Р 51782-2001, без  загрязнений, содержание нитратов в норме, урожай  2013 г. </t>
  </si>
  <si>
    <t xml:space="preserve">Лук  репчатый ГОСТ Р-51783-2001, без  загрязнений, содержание нитратов в норме, урожай 2013г. </t>
  </si>
  <si>
    <t xml:space="preserve">Капуста белокочанная ГОСТ Р-51809-2001, без загрязнений, содержание нитратов в норме, урожай 2013г. </t>
  </si>
  <si>
    <t>Свекла свежая ГОСТ Р-51811-2001,  без  загрязнений, содержание нитратов в норме, урожай 2013г.</t>
  </si>
  <si>
    <t xml:space="preserve">Картофель свежий  ГОСТ  Р 51808-2001, содержание нитратов в норме, урожай 2013г.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</si>
</sst>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  <numFmt numFmtId="175" formatCode="_-* #,##0.0_р_._-;\-* #,##0.0_р_._-;_-* &quot;-&quot;??_р_._-;_-@_-"/>
    <numFmt numFmtId="176" formatCode="_-* #,##0_р_._-;\-* #,##0_р_._-;_-* &quot;-&quot;??_р_._-;_-@_-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" fontId="4" fillId="0" borderId="3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4" fillId="0" borderId="38" xfId="0" applyFont="1" applyBorder="1" applyAlignment="1">
      <alignment vertical="center"/>
    </xf>
    <xf numFmtId="2" fontId="1" fillId="0" borderId="37" xfId="0" applyNumberFormat="1" applyFont="1" applyBorder="1" applyAlignment="1">
      <alignment horizontal="center" vertical="center" wrapText="1"/>
    </xf>
    <xf numFmtId="1" fontId="15" fillId="0" borderId="37" xfId="0" applyNumberFormat="1" applyFont="1" applyBorder="1" applyAlignment="1">
      <alignment horizontal="center" vertical="center" wrapText="1"/>
    </xf>
    <xf numFmtId="176" fontId="4" fillId="0" borderId="37" xfId="6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7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14" fontId="7" fillId="0" borderId="57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51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42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5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2" fillId="0" borderId="64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204" t="s">
        <v>39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ht="15">
      <c r="A2" s="205" t="s">
        <v>67</v>
      </c>
      <c r="B2" s="205"/>
      <c r="C2" s="205"/>
      <c r="D2" s="205"/>
      <c r="E2" s="205"/>
      <c r="F2" s="205"/>
      <c r="G2" s="205"/>
      <c r="H2" s="205"/>
      <c r="I2" s="1"/>
      <c r="J2" s="205" t="s">
        <v>55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88" t="s">
        <v>0</v>
      </c>
      <c r="B4" s="126" t="s">
        <v>1</v>
      </c>
      <c r="C4" s="106"/>
      <c r="D4" s="106"/>
      <c r="E4" s="106"/>
      <c r="F4" s="118"/>
      <c r="G4" s="211" t="s">
        <v>2</v>
      </c>
      <c r="H4" s="126" t="s">
        <v>1</v>
      </c>
      <c r="I4" s="106"/>
      <c r="J4" s="118"/>
      <c r="K4" s="126" t="s">
        <v>2</v>
      </c>
      <c r="L4" s="118"/>
      <c r="M4" s="126" t="s">
        <v>1</v>
      </c>
      <c r="N4" s="106"/>
      <c r="O4" s="118"/>
      <c r="P4" s="126" t="s">
        <v>2</v>
      </c>
      <c r="Q4" s="106"/>
      <c r="R4" s="106"/>
      <c r="S4" s="118"/>
      <c r="T4" s="110" t="s">
        <v>54</v>
      </c>
    </row>
    <row r="5" spans="1:20" ht="15.75" customHeight="1">
      <c r="A5" s="208"/>
      <c r="B5" s="119"/>
      <c r="C5" s="210"/>
      <c r="D5" s="210"/>
      <c r="E5" s="210"/>
      <c r="F5" s="120"/>
      <c r="G5" s="212"/>
      <c r="H5" s="119"/>
      <c r="I5" s="210"/>
      <c r="J5" s="120"/>
      <c r="K5" s="119"/>
      <c r="L5" s="120"/>
      <c r="M5" s="119"/>
      <c r="N5" s="210"/>
      <c r="O5" s="120"/>
      <c r="P5" s="214"/>
      <c r="Q5" s="204"/>
      <c r="R5" s="204"/>
      <c r="S5" s="215"/>
      <c r="T5" s="206"/>
    </row>
    <row r="6" spans="1:20" ht="15.75" thickBot="1">
      <c r="A6" s="208"/>
      <c r="B6" s="122"/>
      <c r="C6" s="123"/>
      <c r="D6" s="123"/>
      <c r="E6" s="123"/>
      <c r="F6" s="124"/>
      <c r="G6" s="212"/>
      <c r="H6" s="122"/>
      <c r="I6" s="123"/>
      <c r="J6" s="124"/>
      <c r="K6" s="119"/>
      <c r="L6" s="120"/>
      <c r="M6" s="122"/>
      <c r="N6" s="123"/>
      <c r="O6" s="124"/>
      <c r="P6" s="214"/>
      <c r="Q6" s="204"/>
      <c r="R6" s="204"/>
      <c r="S6" s="215"/>
      <c r="T6" s="206"/>
    </row>
    <row r="7" spans="1:20" ht="16.5" thickBot="1">
      <c r="A7" s="209"/>
      <c r="B7" s="130">
        <v>1</v>
      </c>
      <c r="C7" s="131"/>
      <c r="D7" s="130">
        <v>2</v>
      </c>
      <c r="E7" s="131"/>
      <c r="F7" s="24">
        <v>3</v>
      </c>
      <c r="G7" s="213"/>
      <c r="H7" s="24">
        <v>1</v>
      </c>
      <c r="I7" s="24">
        <v>2</v>
      </c>
      <c r="J7" s="24">
        <v>3</v>
      </c>
      <c r="K7" s="122"/>
      <c r="L7" s="124"/>
      <c r="M7" s="24">
        <v>1</v>
      </c>
      <c r="N7" s="24">
        <v>2</v>
      </c>
      <c r="O7" s="26">
        <v>3</v>
      </c>
      <c r="P7" s="216"/>
      <c r="Q7" s="217"/>
      <c r="R7" s="217"/>
      <c r="S7" s="218"/>
      <c r="T7" s="207"/>
    </row>
    <row r="8" spans="1:20" ht="15">
      <c r="A8" s="190" t="s">
        <v>33</v>
      </c>
      <c r="B8" s="135" t="s">
        <v>3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21"/>
      <c r="T8" s="111"/>
    </row>
    <row r="9" spans="1:20" ht="28.5" customHeight="1" thickBot="1">
      <c r="A9" s="191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4"/>
      <c r="T9" s="112"/>
    </row>
    <row r="10" spans="1:20" ht="19.5" thickBot="1">
      <c r="A10" s="19" t="s">
        <v>4</v>
      </c>
      <c r="B10" s="113">
        <v>4230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/>
      <c r="T10" s="25"/>
    </row>
    <row r="11" spans="1:20" ht="14.25" customHeight="1">
      <c r="A11" s="190" t="s">
        <v>34</v>
      </c>
      <c r="B11" s="135" t="s">
        <v>74</v>
      </c>
      <c r="C11" s="136"/>
      <c r="D11" s="136"/>
      <c r="E11" s="136"/>
      <c r="F11" s="136"/>
      <c r="G11" s="121"/>
      <c r="H11" s="135"/>
      <c r="I11" s="136"/>
      <c r="J11" s="136"/>
      <c r="K11" s="136"/>
      <c r="L11" s="121"/>
      <c r="M11" s="135"/>
      <c r="N11" s="136"/>
      <c r="O11" s="136"/>
      <c r="P11" s="136"/>
      <c r="Q11" s="136"/>
      <c r="R11" s="136"/>
      <c r="S11" s="121"/>
      <c r="T11" s="111"/>
    </row>
    <row r="12" spans="1:20" ht="15" customHeight="1" thickBot="1">
      <c r="A12" s="191"/>
      <c r="B12" s="122"/>
      <c r="C12" s="123"/>
      <c r="D12" s="123"/>
      <c r="E12" s="123"/>
      <c r="F12" s="123"/>
      <c r="G12" s="124"/>
      <c r="H12" s="122"/>
      <c r="I12" s="123"/>
      <c r="J12" s="123"/>
      <c r="K12" s="123"/>
      <c r="L12" s="124"/>
      <c r="M12" s="122"/>
      <c r="N12" s="123"/>
      <c r="O12" s="123"/>
      <c r="P12" s="123"/>
      <c r="Q12" s="123"/>
      <c r="R12" s="123"/>
      <c r="S12" s="124"/>
      <c r="T12" s="112"/>
    </row>
    <row r="13" spans="1:20" ht="16.5" thickBot="1">
      <c r="A13" s="19" t="s">
        <v>5</v>
      </c>
      <c r="B13" s="130">
        <v>250</v>
      </c>
      <c r="C13" s="125"/>
      <c r="D13" s="131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132">
        <f>B13*B10</f>
        <v>1057500</v>
      </c>
      <c r="C14" s="133"/>
      <c r="D14" s="134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88" t="s">
        <v>33</v>
      </c>
      <c r="B15" s="126" t="s">
        <v>58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18"/>
      <c r="T15" s="110"/>
    </row>
    <row r="16" spans="1:20" ht="15.75" thickBot="1">
      <c r="A16" s="191"/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  <c r="T16" s="112"/>
    </row>
    <row r="17" spans="1:20" ht="19.5" thickBot="1">
      <c r="A17" s="19" t="s">
        <v>4</v>
      </c>
      <c r="B17" s="113">
        <v>13220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25"/>
    </row>
    <row r="18" spans="1:20" ht="15">
      <c r="A18" s="190" t="s">
        <v>35</v>
      </c>
      <c r="B18" s="135" t="s">
        <v>8</v>
      </c>
      <c r="C18" s="136"/>
      <c r="D18" s="136"/>
      <c r="E18" s="136"/>
      <c r="F18" s="136"/>
      <c r="G18" s="121"/>
      <c r="H18" s="135" t="s">
        <v>9</v>
      </c>
      <c r="I18" s="136"/>
      <c r="J18" s="136"/>
      <c r="K18" s="136"/>
      <c r="L18" s="121"/>
      <c r="M18" s="135"/>
      <c r="N18" s="136"/>
      <c r="O18" s="136"/>
      <c r="P18" s="136"/>
      <c r="Q18" s="136"/>
      <c r="R18" s="136"/>
      <c r="S18" s="121"/>
      <c r="T18" s="92"/>
    </row>
    <row r="19" spans="1:20" ht="15.75" thickBot="1">
      <c r="A19" s="191"/>
      <c r="B19" s="122"/>
      <c r="C19" s="123"/>
      <c r="D19" s="123"/>
      <c r="E19" s="123"/>
      <c r="F19" s="123"/>
      <c r="G19" s="124"/>
      <c r="H19" s="122"/>
      <c r="I19" s="123"/>
      <c r="J19" s="123"/>
      <c r="K19" s="123"/>
      <c r="L19" s="124"/>
      <c r="M19" s="122"/>
      <c r="N19" s="123"/>
      <c r="O19" s="123"/>
      <c r="P19" s="123"/>
      <c r="Q19" s="123"/>
      <c r="R19" s="123"/>
      <c r="S19" s="124"/>
      <c r="T19" s="93"/>
    </row>
    <row r="20" spans="1:20" ht="16.5" thickBot="1">
      <c r="A20" s="19" t="s">
        <v>10</v>
      </c>
      <c r="B20" s="130">
        <v>300</v>
      </c>
      <c r="C20" s="131"/>
      <c r="D20" s="130">
        <v>310</v>
      </c>
      <c r="E20" s="131"/>
      <c r="F20" s="24">
        <v>275</v>
      </c>
      <c r="G20" s="29">
        <v>295</v>
      </c>
      <c r="H20" s="24"/>
      <c r="I20" s="24"/>
      <c r="J20" s="24"/>
      <c r="K20" s="100"/>
      <c r="L20" s="137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38">
        <f>B17*B20</f>
        <v>3966000</v>
      </c>
      <c r="C21" s="139"/>
      <c r="D21" s="138">
        <f>D20*B17</f>
        <v>4098200</v>
      </c>
      <c r="E21" s="139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40">
        <f>B17*K20</f>
        <v>0</v>
      </c>
      <c r="L21" s="141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88" t="s">
        <v>36</v>
      </c>
      <c r="B22" s="126" t="s">
        <v>11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42"/>
    </row>
    <row r="23" spans="1:20" ht="15.75" thickBot="1">
      <c r="A23" s="189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43"/>
    </row>
    <row r="24" spans="1:20" ht="15.75" thickTop="1">
      <c r="A24" s="188" t="s">
        <v>4</v>
      </c>
      <c r="B24" s="116">
        <v>2580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01"/>
    </row>
    <row r="25" spans="1:20" ht="1.5" customHeight="1" thickBot="1">
      <c r="A25" s="189"/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5"/>
    </row>
    <row r="26" spans="1:20" ht="15" customHeight="1" thickTop="1">
      <c r="A26" s="188" t="s">
        <v>35</v>
      </c>
      <c r="B26" s="126" t="s">
        <v>59</v>
      </c>
      <c r="C26" s="106"/>
      <c r="D26" s="106"/>
      <c r="E26" s="106"/>
      <c r="F26" s="106"/>
      <c r="G26" s="118"/>
      <c r="H26" s="135" t="s">
        <v>9</v>
      </c>
      <c r="I26" s="136"/>
      <c r="J26" s="136"/>
      <c r="K26" s="136"/>
      <c r="L26" s="136"/>
      <c r="M26" s="152"/>
      <c r="N26" s="153"/>
      <c r="O26" s="153"/>
      <c r="P26" s="153"/>
      <c r="Q26" s="153"/>
      <c r="R26" s="153"/>
      <c r="S26" s="154"/>
      <c r="T26" s="98"/>
    </row>
    <row r="27" spans="1:20" ht="15" customHeight="1" thickBot="1">
      <c r="A27" s="189"/>
      <c r="B27" s="107"/>
      <c r="C27" s="108"/>
      <c r="D27" s="108"/>
      <c r="E27" s="108"/>
      <c r="F27" s="108"/>
      <c r="G27" s="109"/>
      <c r="H27" s="122"/>
      <c r="I27" s="123"/>
      <c r="J27" s="123"/>
      <c r="K27" s="123"/>
      <c r="L27" s="123"/>
      <c r="M27" s="155"/>
      <c r="N27" s="156"/>
      <c r="O27" s="156"/>
      <c r="P27" s="156"/>
      <c r="Q27" s="156"/>
      <c r="R27" s="156"/>
      <c r="S27" s="157"/>
      <c r="T27" s="99"/>
    </row>
    <row r="28" spans="1:20" ht="17.25" thickBot="1" thickTop="1">
      <c r="A28" s="20" t="s">
        <v>10</v>
      </c>
      <c r="B28" s="96">
        <v>160</v>
      </c>
      <c r="C28" s="97"/>
      <c r="D28" s="96">
        <v>150</v>
      </c>
      <c r="E28" s="97"/>
      <c r="F28" s="14">
        <v>0</v>
      </c>
      <c r="G28" s="34">
        <v>155</v>
      </c>
      <c r="H28" s="14"/>
      <c r="I28" s="14"/>
      <c r="J28" s="14"/>
      <c r="K28" s="94"/>
      <c r="L28" s="95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96">
        <f>B24*B28</f>
        <v>412800</v>
      </c>
      <c r="C29" s="97"/>
      <c r="D29" s="96">
        <f>D28*B24</f>
        <v>387000</v>
      </c>
      <c r="E29" s="97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94">
        <f>B24*K28</f>
        <v>0</v>
      </c>
      <c r="L29" s="95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88" t="s">
        <v>36</v>
      </c>
      <c r="B30" s="119" t="s">
        <v>12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20"/>
      <c r="T30" s="92"/>
    </row>
    <row r="31" spans="1:20" ht="15.75" thickBot="1">
      <c r="A31" s="189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9"/>
      <c r="T31" s="151"/>
    </row>
    <row r="32" spans="1:20" ht="20.25" thickBot="1" thickTop="1">
      <c r="A32" s="20" t="s">
        <v>4</v>
      </c>
      <c r="B32" s="158">
        <v>4075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  <c r="T32" s="37"/>
    </row>
    <row r="33" spans="1:20" ht="15" customHeight="1" thickTop="1">
      <c r="A33" s="188" t="s">
        <v>35</v>
      </c>
      <c r="B33" s="126" t="s">
        <v>60</v>
      </c>
      <c r="C33" s="106"/>
      <c r="D33" s="106"/>
      <c r="E33" s="106"/>
      <c r="F33" s="106"/>
      <c r="G33" s="118"/>
      <c r="H33" s="144"/>
      <c r="I33" s="145"/>
      <c r="J33" s="145"/>
      <c r="K33" s="145"/>
      <c r="L33" s="146"/>
      <c r="M33" s="144"/>
      <c r="N33" s="145"/>
      <c r="O33" s="145"/>
      <c r="P33" s="145"/>
      <c r="Q33" s="145"/>
      <c r="R33" s="145"/>
      <c r="S33" s="146"/>
      <c r="T33" s="150"/>
    </row>
    <row r="34" spans="1:20" ht="15" customHeight="1" thickBot="1">
      <c r="A34" s="189"/>
      <c r="B34" s="107"/>
      <c r="C34" s="108"/>
      <c r="D34" s="108"/>
      <c r="E34" s="108"/>
      <c r="F34" s="108"/>
      <c r="G34" s="109"/>
      <c r="H34" s="147"/>
      <c r="I34" s="148"/>
      <c r="J34" s="148"/>
      <c r="K34" s="148"/>
      <c r="L34" s="149"/>
      <c r="M34" s="147"/>
      <c r="N34" s="148"/>
      <c r="O34" s="148"/>
      <c r="P34" s="148"/>
      <c r="Q34" s="148"/>
      <c r="R34" s="148"/>
      <c r="S34" s="149"/>
      <c r="T34" s="151"/>
    </row>
    <row r="35" spans="1:20" ht="17.25" thickBot="1" thickTop="1">
      <c r="A35" s="20" t="s">
        <v>10</v>
      </c>
      <c r="B35" s="96">
        <v>95</v>
      </c>
      <c r="C35" s="97"/>
      <c r="D35" s="96">
        <v>120</v>
      </c>
      <c r="E35" s="97"/>
      <c r="F35" s="14">
        <v>100</v>
      </c>
      <c r="G35" s="34">
        <v>105</v>
      </c>
      <c r="H35" s="14"/>
      <c r="I35" s="14"/>
      <c r="J35" s="14"/>
      <c r="K35" s="94"/>
      <c r="L35" s="95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96">
        <f>B35*B32</f>
        <v>387125</v>
      </c>
      <c r="C36" s="97"/>
      <c r="D36" s="96">
        <f>D35*B32</f>
        <v>489000</v>
      </c>
      <c r="E36" s="97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94">
        <f>K35*B32</f>
        <v>0</v>
      </c>
      <c r="L36" s="95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88" t="s">
        <v>36</v>
      </c>
      <c r="B37" s="126" t="s">
        <v>13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18"/>
      <c r="T37" s="150"/>
    </row>
    <row r="38" spans="1:20" ht="15.75" thickBot="1">
      <c r="A38" s="189"/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9"/>
      <c r="T38" s="151"/>
    </row>
    <row r="39" spans="1:20" ht="20.25" thickBot="1" thickTop="1">
      <c r="A39" s="20" t="s">
        <v>4</v>
      </c>
      <c r="B39" s="158">
        <v>4300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60"/>
      <c r="T39" s="37"/>
    </row>
    <row r="40" spans="1:20" ht="0.75" customHeight="1" thickTop="1">
      <c r="A40" s="188" t="s">
        <v>35</v>
      </c>
      <c r="B40" s="126" t="s">
        <v>14</v>
      </c>
      <c r="C40" s="106"/>
      <c r="D40" s="106"/>
      <c r="E40" s="106"/>
      <c r="F40" s="106"/>
      <c r="G40" s="118"/>
      <c r="H40" s="144"/>
      <c r="I40" s="145"/>
      <c r="J40" s="145"/>
      <c r="K40" s="145"/>
      <c r="L40" s="146"/>
      <c r="M40" s="144"/>
      <c r="N40" s="145"/>
      <c r="O40" s="145"/>
      <c r="P40" s="145"/>
      <c r="Q40" s="145"/>
      <c r="R40" s="145"/>
      <c r="S40" s="146"/>
      <c r="T40" s="150"/>
    </row>
    <row r="41" spans="1:20" ht="33" customHeight="1" thickBot="1">
      <c r="A41" s="189"/>
      <c r="B41" s="107" t="s">
        <v>60</v>
      </c>
      <c r="C41" s="108"/>
      <c r="D41" s="108"/>
      <c r="E41" s="108"/>
      <c r="F41" s="108"/>
      <c r="G41" s="109"/>
      <c r="H41" s="147"/>
      <c r="I41" s="148"/>
      <c r="J41" s="148"/>
      <c r="K41" s="148"/>
      <c r="L41" s="149"/>
      <c r="M41" s="147"/>
      <c r="N41" s="148"/>
      <c r="O41" s="148"/>
      <c r="P41" s="148"/>
      <c r="Q41" s="148"/>
      <c r="R41" s="148"/>
      <c r="S41" s="149"/>
      <c r="T41" s="151"/>
    </row>
    <row r="42" spans="1:20" ht="17.25" thickBot="1" thickTop="1">
      <c r="A42" s="20" t="s">
        <v>10</v>
      </c>
      <c r="B42" s="96">
        <v>150</v>
      </c>
      <c r="C42" s="97"/>
      <c r="D42" s="96">
        <v>160</v>
      </c>
      <c r="E42" s="97"/>
      <c r="F42" s="14">
        <v>130</v>
      </c>
      <c r="G42" s="34">
        <v>146.67</v>
      </c>
      <c r="H42" s="14"/>
      <c r="I42" s="14"/>
      <c r="J42" s="14"/>
      <c r="K42" s="94"/>
      <c r="L42" s="95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96">
        <f>B42*B39</f>
        <v>645000</v>
      </c>
      <c r="C43" s="97"/>
      <c r="D43" s="96">
        <f>D42*B39</f>
        <v>688000</v>
      </c>
      <c r="E43" s="97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94">
        <v>0</v>
      </c>
      <c r="L43" s="95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88" t="s">
        <v>36</v>
      </c>
      <c r="B44" s="126" t="s">
        <v>15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18"/>
      <c r="T44" s="150"/>
    </row>
    <row r="45" spans="1:20" ht="15.75" thickBot="1">
      <c r="A45" s="189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151"/>
    </row>
    <row r="46" spans="1:20" ht="20.25" thickBot="1" thickTop="1">
      <c r="A46" s="20" t="s">
        <v>4</v>
      </c>
      <c r="B46" s="158">
        <v>1635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  <c r="T46" s="37"/>
    </row>
    <row r="47" spans="1:20" ht="15" customHeight="1" thickTop="1">
      <c r="A47" s="188" t="s">
        <v>35</v>
      </c>
      <c r="B47" s="126" t="s">
        <v>16</v>
      </c>
      <c r="C47" s="106"/>
      <c r="D47" s="106"/>
      <c r="E47" s="106"/>
      <c r="F47" s="106"/>
      <c r="G47" s="118"/>
      <c r="H47" s="126" t="s">
        <v>69</v>
      </c>
      <c r="I47" s="106"/>
      <c r="J47" s="106"/>
      <c r="K47" s="106"/>
      <c r="L47" s="118"/>
      <c r="M47" s="162"/>
      <c r="N47" s="163"/>
      <c r="O47" s="163"/>
      <c r="P47" s="163"/>
      <c r="Q47" s="163"/>
      <c r="R47" s="163"/>
      <c r="S47" s="164"/>
      <c r="T47" s="150"/>
    </row>
    <row r="48" spans="1:20" ht="15" customHeight="1" thickBot="1">
      <c r="A48" s="189"/>
      <c r="B48" s="107"/>
      <c r="C48" s="108"/>
      <c r="D48" s="108"/>
      <c r="E48" s="108"/>
      <c r="F48" s="108"/>
      <c r="G48" s="109"/>
      <c r="H48" s="107"/>
      <c r="I48" s="108"/>
      <c r="J48" s="108"/>
      <c r="K48" s="108"/>
      <c r="L48" s="109"/>
      <c r="M48" s="165"/>
      <c r="N48" s="166"/>
      <c r="O48" s="166"/>
      <c r="P48" s="166"/>
      <c r="Q48" s="166"/>
      <c r="R48" s="166"/>
      <c r="S48" s="167"/>
      <c r="T48" s="151"/>
    </row>
    <row r="49" spans="1:20" ht="17.25" thickBot="1" thickTop="1">
      <c r="A49" s="20" t="s">
        <v>10</v>
      </c>
      <c r="B49" s="96">
        <v>290</v>
      </c>
      <c r="C49" s="97"/>
      <c r="D49" s="96">
        <v>330</v>
      </c>
      <c r="E49" s="97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94">
        <v>290</v>
      </c>
      <c r="L49" s="95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96">
        <f>B49*B46</f>
        <v>474150</v>
      </c>
      <c r="C50" s="97"/>
      <c r="D50" s="96">
        <f>D49*B46</f>
        <v>539550</v>
      </c>
      <c r="E50" s="97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94">
        <f>K49*B46</f>
        <v>474150</v>
      </c>
      <c r="L50" s="95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88" t="s">
        <v>36</v>
      </c>
      <c r="B51" s="126" t="s">
        <v>17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18"/>
      <c r="T51" s="150"/>
    </row>
    <row r="52" spans="1:20" ht="15.75" thickBot="1">
      <c r="A52" s="189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  <c r="T52" s="151"/>
    </row>
    <row r="53" spans="1:20" ht="20.25" thickBot="1" thickTop="1">
      <c r="A53" s="20" t="s">
        <v>4</v>
      </c>
      <c r="B53" s="158">
        <v>2064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  <c r="T53" s="37"/>
    </row>
    <row r="54" spans="1:20" ht="15" customHeight="1" thickTop="1">
      <c r="A54" s="188" t="s">
        <v>35</v>
      </c>
      <c r="B54" s="126" t="s">
        <v>8</v>
      </c>
      <c r="C54" s="106"/>
      <c r="D54" s="106"/>
      <c r="E54" s="106"/>
      <c r="F54" s="106"/>
      <c r="G54" s="118"/>
      <c r="H54" s="126" t="s">
        <v>69</v>
      </c>
      <c r="I54" s="106"/>
      <c r="J54" s="106"/>
      <c r="K54" s="106"/>
      <c r="L54" s="118"/>
      <c r="M54" s="162"/>
      <c r="N54" s="163"/>
      <c r="O54" s="163"/>
      <c r="P54" s="163"/>
      <c r="Q54" s="163"/>
      <c r="R54" s="163"/>
      <c r="S54" s="164"/>
      <c r="T54" s="150"/>
    </row>
    <row r="55" spans="1:20" ht="15" customHeight="1" thickBot="1">
      <c r="A55" s="189"/>
      <c r="B55" s="107"/>
      <c r="C55" s="108"/>
      <c r="D55" s="108"/>
      <c r="E55" s="108"/>
      <c r="F55" s="108"/>
      <c r="G55" s="109"/>
      <c r="H55" s="107"/>
      <c r="I55" s="108"/>
      <c r="J55" s="108"/>
      <c r="K55" s="108"/>
      <c r="L55" s="109"/>
      <c r="M55" s="165"/>
      <c r="N55" s="166"/>
      <c r="O55" s="166"/>
      <c r="P55" s="166"/>
      <c r="Q55" s="166"/>
      <c r="R55" s="166"/>
      <c r="S55" s="167"/>
      <c r="T55" s="151"/>
    </row>
    <row r="56" spans="1:20" ht="17.25" thickBot="1" thickTop="1">
      <c r="A56" s="20" t="s">
        <v>10</v>
      </c>
      <c r="B56" s="96">
        <v>290</v>
      </c>
      <c r="C56" s="97"/>
      <c r="D56" s="96">
        <v>320</v>
      </c>
      <c r="E56" s="97"/>
      <c r="F56" s="14">
        <v>270</v>
      </c>
      <c r="G56" s="34">
        <v>293.33</v>
      </c>
      <c r="H56" s="14"/>
      <c r="I56" s="14">
        <v>0</v>
      </c>
      <c r="J56" s="14"/>
      <c r="K56" s="94">
        <v>0</v>
      </c>
      <c r="L56" s="95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96">
        <f>B56*B53</f>
        <v>598560</v>
      </c>
      <c r="C57" s="97"/>
      <c r="D57" s="96">
        <f>D56*B53</f>
        <v>660480</v>
      </c>
      <c r="E57" s="97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94">
        <f>K56*B53</f>
        <v>0</v>
      </c>
      <c r="L57" s="95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73"/>
      <c r="C58" s="174"/>
      <c r="D58" s="173"/>
      <c r="E58" s="174"/>
      <c r="F58" s="56"/>
      <c r="G58" s="56"/>
      <c r="H58" s="56"/>
      <c r="I58" s="56"/>
      <c r="J58" s="56"/>
      <c r="K58" s="173"/>
      <c r="L58" s="174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96"/>
      <c r="C59" s="97"/>
      <c r="D59" s="171"/>
      <c r="E59" s="172"/>
      <c r="F59" s="14"/>
      <c r="G59" s="14"/>
      <c r="H59" s="44"/>
      <c r="I59" s="44"/>
      <c r="J59" s="14"/>
      <c r="K59" s="171"/>
      <c r="L59" s="172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88" t="s">
        <v>37</v>
      </c>
      <c r="B60" s="168">
        <f>B57+B50+B43+B36+B29+B21+B14</f>
        <v>7541135</v>
      </c>
      <c r="C60" s="164"/>
      <c r="D60" s="168">
        <f>D57+D50+D43+D36+D29+D21+E14</f>
        <v>8004330</v>
      </c>
      <c r="E60" s="164"/>
      <c r="F60" s="169">
        <f>F57+F50+F43+F36+F29+F21+F14</f>
        <v>6674580</v>
      </c>
      <c r="G60" s="169">
        <f>G57+G50+G43+G36+G29+G21+G14</f>
        <v>7540003.220000001</v>
      </c>
      <c r="H60" s="169">
        <f>H57+H50+H43+H36+H29+H21+H14</f>
        <v>474150</v>
      </c>
      <c r="I60" s="169">
        <f>I57+I50+I43+I36+I29+I21+I14</f>
        <v>0</v>
      </c>
      <c r="J60" s="169">
        <f>J57+J50+J43+J36+J29+J21+J14</f>
        <v>474150</v>
      </c>
      <c r="K60" s="168">
        <f>K57+K50+K43+K36+K29+K21+L14</f>
        <v>474150</v>
      </c>
      <c r="L60" s="164"/>
      <c r="M60" s="169">
        <v>0</v>
      </c>
      <c r="N60" s="169">
        <v>0</v>
      </c>
      <c r="O60" s="168">
        <f>O14</f>
        <v>0</v>
      </c>
      <c r="P60" s="163"/>
      <c r="Q60" s="163"/>
      <c r="R60" s="164"/>
      <c r="S60" s="169">
        <v>0</v>
      </c>
      <c r="T60" s="177">
        <f>T57+T50+T43+T36+T29+T21+T14</f>
        <v>7533607</v>
      </c>
    </row>
    <row r="61" spans="1:20" ht="15.75" thickBot="1">
      <c r="A61" s="189"/>
      <c r="B61" s="165"/>
      <c r="C61" s="167"/>
      <c r="D61" s="165"/>
      <c r="E61" s="167"/>
      <c r="F61" s="170"/>
      <c r="G61" s="170"/>
      <c r="H61" s="170"/>
      <c r="I61" s="170"/>
      <c r="J61" s="170"/>
      <c r="K61" s="165"/>
      <c r="L61" s="167"/>
      <c r="M61" s="170"/>
      <c r="N61" s="170"/>
      <c r="O61" s="165"/>
      <c r="P61" s="166"/>
      <c r="Q61" s="166"/>
      <c r="R61" s="167"/>
      <c r="S61" s="170"/>
      <c r="T61" s="151"/>
    </row>
    <row r="62" spans="1:20" ht="30.75" customHeight="1" thickTop="1">
      <c r="A62" s="188" t="s">
        <v>20</v>
      </c>
      <c r="B62" s="179">
        <v>40578</v>
      </c>
      <c r="C62" s="219"/>
      <c r="D62" s="179">
        <v>40578</v>
      </c>
      <c r="E62" s="219"/>
      <c r="F62" s="178">
        <v>40578</v>
      </c>
      <c r="G62" s="175"/>
      <c r="H62" s="178">
        <v>40578</v>
      </c>
      <c r="I62" s="178">
        <v>40578</v>
      </c>
      <c r="J62" s="178">
        <v>40578</v>
      </c>
      <c r="K62" s="48"/>
      <c r="L62" s="146"/>
      <c r="M62" s="178"/>
      <c r="N62" s="178"/>
      <c r="O62" s="179"/>
      <c r="P62" s="145"/>
      <c r="Q62" s="145"/>
      <c r="R62" s="146"/>
      <c r="S62" s="175"/>
      <c r="T62" s="110"/>
    </row>
    <row r="63" spans="1:20" ht="15.75" thickBot="1">
      <c r="A63" s="197"/>
      <c r="B63" s="220"/>
      <c r="C63" s="221"/>
      <c r="D63" s="220"/>
      <c r="E63" s="221"/>
      <c r="F63" s="222"/>
      <c r="G63" s="176"/>
      <c r="H63" s="176"/>
      <c r="I63" s="176"/>
      <c r="J63" s="176"/>
      <c r="K63" s="49"/>
      <c r="L63" s="182"/>
      <c r="M63" s="176"/>
      <c r="N63" s="176"/>
      <c r="O63" s="180"/>
      <c r="P63" s="181"/>
      <c r="Q63" s="181"/>
      <c r="R63" s="182"/>
      <c r="S63" s="176"/>
      <c r="T63" s="185"/>
    </row>
    <row r="64" spans="1:20" ht="15" customHeight="1" thickTop="1">
      <c r="A64" s="188" t="s">
        <v>21</v>
      </c>
      <c r="B64" s="144" t="s">
        <v>73</v>
      </c>
      <c r="C64" s="146"/>
      <c r="D64" s="144" t="s">
        <v>73</v>
      </c>
      <c r="E64" s="146"/>
      <c r="F64" s="175" t="s">
        <v>73</v>
      </c>
      <c r="G64" s="175"/>
      <c r="H64" s="175" t="s">
        <v>73</v>
      </c>
      <c r="I64" s="175" t="s">
        <v>73</v>
      </c>
      <c r="J64" s="175" t="s">
        <v>73</v>
      </c>
      <c r="K64" s="144"/>
      <c r="L64" s="146"/>
      <c r="M64" s="175"/>
      <c r="N64" s="175"/>
      <c r="O64" s="144"/>
      <c r="P64" s="145"/>
      <c r="Q64" s="145"/>
      <c r="R64" s="146"/>
      <c r="S64" s="175"/>
      <c r="T64" s="110"/>
    </row>
    <row r="65" spans="1:20" ht="39.75" customHeight="1" thickBot="1">
      <c r="A65" s="197"/>
      <c r="B65" s="147"/>
      <c r="C65" s="149"/>
      <c r="D65" s="147"/>
      <c r="E65" s="149"/>
      <c r="F65" s="176"/>
      <c r="G65" s="186"/>
      <c r="H65" s="176"/>
      <c r="I65" s="176"/>
      <c r="J65" s="176"/>
      <c r="K65" s="147"/>
      <c r="L65" s="149"/>
      <c r="M65" s="176"/>
      <c r="N65" s="176"/>
      <c r="O65" s="180"/>
      <c r="P65" s="181"/>
      <c r="Q65" s="181"/>
      <c r="R65" s="182"/>
      <c r="S65" s="186"/>
      <c r="T65" s="187"/>
    </row>
    <row r="66" spans="1:20" ht="46.5" customHeight="1" thickTop="1">
      <c r="A66" s="198" t="s">
        <v>22</v>
      </c>
      <c r="B66" s="199"/>
      <c r="C66" s="126" t="s">
        <v>23</v>
      </c>
      <c r="D66" s="106"/>
      <c r="E66" s="106"/>
      <c r="F66" s="106"/>
      <c r="G66" s="118"/>
      <c r="H66" s="126" t="s">
        <v>38</v>
      </c>
      <c r="I66" s="228"/>
      <c r="J66" s="228"/>
      <c r="K66" s="228"/>
      <c r="L66" s="228"/>
      <c r="M66" s="228"/>
      <c r="N66" s="228"/>
      <c r="O66" s="229"/>
      <c r="P66" s="5"/>
      <c r="Q66" s="6"/>
      <c r="R66" s="7"/>
      <c r="S66" s="8"/>
      <c r="T66" s="8"/>
    </row>
    <row r="67" spans="1:20" ht="16.5" thickBot="1">
      <c r="A67" s="200"/>
      <c r="B67" s="201"/>
      <c r="C67" s="122"/>
      <c r="D67" s="123"/>
      <c r="E67" s="123"/>
      <c r="F67" s="123"/>
      <c r="G67" s="124"/>
      <c r="H67" s="230"/>
      <c r="I67" s="231"/>
      <c r="J67" s="231"/>
      <c r="K67" s="231"/>
      <c r="L67" s="231"/>
      <c r="M67" s="231"/>
      <c r="N67" s="231"/>
      <c r="O67" s="232"/>
      <c r="P67" s="9"/>
      <c r="Q67" s="10"/>
      <c r="R67" s="3"/>
      <c r="S67" s="2"/>
      <c r="T67" s="2"/>
    </row>
    <row r="68" spans="1:20" ht="16.5" thickBot="1">
      <c r="A68" s="192" t="s">
        <v>26</v>
      </c>
      <c r="B68" s="193"/>
      <c r="C68" s="194" t="s">
        <v>27</v>
      </c>
      <c r="D68" s="195"/>
      <c r="E68" s="195"/>
      <c r="F68" s="195"/>
      <c r="G68" s="196"/>
      <c r="H68" s="192" t="s">
        <v>28</v>
      </c>
      <c r="I68" s="202"/>
      <c r="J68" s="202"/>
      <c r="K68" s="202"/>
      <c r="L68" s="202"/>
      <c r="M68" s="202"/>
      <c r="N68" s="202"/>
      <c r="O68" s="203"/>
      <c r="P68" s="11"/>
      <c r="Q68" s="12"/>
      <c r="R68" s="183"/>
      <c r="S68" s="184"/>
      <c r="T68" s="184"/>
    </row>
    <row r="69" spans="1:20" ht="16.5" thickBot="1">
      <c r="A69" s="192" t="s">
        <v>29</v>
      </c>
      <c r="B69" s="193"/>
      <c r="C69" s="223" t="s">
        <v>66</v>
      </c>
      <c r="D69" s="224"/>
      <c r="E69" s="224"/>
      <c r="F69" s="224"/>
      <c r="G69" s="225"/>
      <c r="H69" s="192" t="s">
        <v>56</v>
      </c>
      <c r="I69" s="202"/>
      <c r="J69" s="202"/>
      <c r="K69" s="202"/>
      <c r="L69" s="202"/>
      <c r="M69" s="202"/>
      <c r="N69" s="202"/>
      <c r="O69" s="203"/>
      <c r="P69" s="11"/>
      <c r="Q69" s="12"/>
      <c r="R69" s="183"/>
      <c r="S69" s="184"/>
      <c r="T69" s="184"/>
    </row>
    <row r="70" spans="1:20" ht="16.5" customHeight="1" thickBot="1">
      <c r="A70" s="192" t="s">
        <v>30</v>
      </c>
      <c r="B70" s="193"/>
      <c r="C70" s="194" t="s">
        <v>31</v>
      </c>
      <c r="D70" s="195"/>
      <c r="E70" s="195"/>
      <c r="F70" s="195"/>
      <c r="G70" s="196"/>
      <c r="H70" s="192" t="s">
        <v>32</v>
      </c>
      <c r="I70" s="202"/>
      <c r="J70" s="202"/>
      <c r="K70" s="202"/>
      <c r="L70" s="202"/>
      <c r="M70" s="202"/>
      <c r="N70" s="202"/>
      <c r="O70" s="203"/>
      <c r="P70" s="11"/>
      <c r="Q70" s="12"/>
      <c r="R70" s="183"/>
      <c r="S70" s="184"/>
      <c r="T70" s="184"/>
    </row>
    <row r="72" spans="1:6" ht="15">
      <c r="A72" s="226" t="s">
        <v>71</v>
      </c>
      <c r="B72" s="226"/>
      <c r="C72" s="226"/>
      <c r="D72" s="226"/>
      <c r="E72" s="226"/>
      <c r="F72" s="226"/>
    </row>
    <row r="73" spans="1:8" ht="22.5" customHeight="1">
      <c r="A73" s="226" t="s">
        <v>68</v>
      </c>
      <c r="B73" s="226"/>
      <c r="C73" s="226"/>
      <c r="D73" s="226"/>
      <c r="E73" s="226"/>
      <c r="F73" s="226"/>
      <c r="G73" s="226"/>
      <c r="H73" s="226"/>
    </row>
    <row r="74" spans="1:8" ht="39" customHeight="1">
      <c r="A74" s="227" t="s">
        <v>75</v>
      </c>
      <c r="B74" s="226"/>
      <c r="C74" s="226"/>
      <c r="D74" s="226"/>
      <c r="E74" s="226"/>
      <c r="F74" s="226"/>
      <c r="G74" s="226"/>
      <c r="H74" s="226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L62:L63"/>
    <mergeCell ref="J64:J65"/>
    <mergeCell ref="I62:I63"/>
    <mergeCell ref="J62:J63"/>
    <mergeCell ref="D62:E63"/>
    <mergeCell ref="F62:F63"/>
    <mergeCell ref="A69:B69"/>
    <mergeCell ref="C69:G69"/>
    <mergeCell ref="A62:A63"/>
    <mergeCell ref="C66:G67"/>
    <mergeCell ref="G62:G63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M4:O6"/>
    <mergeCell ref="K49:L49"/>
    <mergeCell ref="B50:C50"/>
    <mergeCell ref="D50:E50"/>
    <mergeCell ref="K50:L50"/>
    <mergeCell ref="B49:C49"/>
    <mergeCell ref="J60:J61"/>
    <mergeCell ref="B57:C57"/>
    <mergeCell ref="D57:E57"/>
    <mergeCell ref="D49:E49"/>
    <mergeCell ref="I60:I61"/>
    <mergeCell ref="B58:C58"/>
    <mergeCell ref="D58:E58"/>
    <mergeCell ref="D56:E56"/>
    <mergeCell ref="H60:H61"/>
    <mergeCell ref="B59:C59"/>
    <mergeCell ref="K64:L65"/>
    <mergeCell ref="C68:G68"/>
    <mergeCell ref="A64:A65"/>
    <mergeCell ref="B64:C65"/>
    <mergeCell ref="G64:G65"/>
    <mergeCell ref="A68:B68"/>
    <mergeCell ref="A66:B67"/>
    <mergeCell ref="I64:I65"/>
    <mergeCell ref="D28:E28"/>
    <mergeCell ref="B36:C36"/>
    <mergeCell ref="D36:E36"/>
    <mergeCell ref="A70:B70"/>
    <mergeCell ref="D60:E61"/>
    <mergeCell ref="A44:A45"/>
    <mergeCell ref="A47:A48"/>
    <mergeCell ref="A51:A52"/>
    <mergeCell ref="A54:A55"/>
    <mergeCell ref="B62:C63"/>
    <mergeCell ref="A26:A27"/>
    <mergeCell ref="A40:A41"/>
    <mergeCell ref="A30:A31"/>
    <mergeCell ref="A33:A34"/>
    <mergeCell ref="A37:A38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B51:S52"/>
    <mergeCell ref="T44:T45"/>
    <mergeCell ref="B46:S46"/>
    <mergeCell ref="B47:G48"/>
    <mergeCell ref="H47:L48"/>
    <mergeCell ref="M47:S48"/>
    <mergeCell ref="T47:T48"/>
    <mergeCell ref="B44:S45"/>
    <mergeCell ref="D42:E42"/>
    <mergeCell ref="K42:L42"/>
    <mergeCell ref="B43:C43"/>
    <mergeCell ref="D43:E43"/>
    <mergeCell ref="K43:L43"/>
    <mergeCell ref="B42:C42"/>
    <mergeCell ref="K36:L36"/>
    <mergeCell ref="T37:T38"/>
    <mergeCell ref="B37:S38"/>
    <mergeCell ref="H40:L41"/>
    <mergeCell ref="M40:S41"/>
    <mergeCell ref="T40:T41"/>
    <mergeCell ref="B41:G41"/>
    <mergeCell ref="D35:E35"/>
    <mergeCell ref="K35:L35"/>
    <mergeCell ref="B33:G34"/>
    <mergeCell ref="H33:L34"/>
    <mergeCell ref="B35:C35"/>
    <mergeCell ref="M33:S34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7:C7"/>
    <mergeCell ref="D7:E7"/>
    <mergeCell ref="B14:D14"/>
    <mergeCell ref="B8:S9"/>
    <mergeCell ref="B13:D13"/>
    <mergeCell ref="K4: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75" t="s">
        <v>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15.75" thickBot="1">
      <c r="A2" s="276" t="s">
        <v>53</v>
      </c>
      <c r="B2" s="277"/>
      <c r="C2" s="277"/>
      <c r="D2" s="277"/>
      <c r="E2" s="277"/>
      <c r="F2" s="277"/>
      <c r="G2" s="277"/>
      <c r="L2" s="276" t="s">
        <v>55</v>
      </c>
      <c r="M2" s="276"/>
      <c r="N2" s="276"/>
      <c r="O2" s="276"/>
      <c r="P2" s="276"/>
      <c r="Q2" s="276"/>
      <c r="R2" s="276"/>
    </row>
    <row r="3" spans="1:18" ht="15.75" customHeight="1" thickTop="1">
      <c r="A3" s="188" t="s">
        <v>0</v>
      </c>
      <c r="B3" s="126" t="s">
        <v>1</v>
      </c>
      <c r="C3" s="106"/>
      <c r="D3" s="106"/>
      <c r="E3" s="106"/>
      <c r="F3" s="118"/>
      <c r="G3" s="211" t="s">
        <v>2</v>
      </c>
      <c r="H3" s="126" t="s">
        <v>1</v>
      </c>
      <c r="I3" s="106"/>
      <c r="J3" s="118"/>
      <c r="K3" s="126" t="s">
        <v>2</v>
      </c>
      <c r="L3" s="118"/>
      <c r="M3" s="126" t="s">
        <v>1</v>
      </c>
      <c r="N3" s="106"/>
      <c r="O3" s="106"/>
      <c r="P3" s="118"/>
      <c r="Q3" s="211" t="s">
        <v>2</v>
      </c>
      <c r="R3" s="110" t="s">
        <v>40</v>
      </c>
    </row>
    <row r="4" spans="1:18" ht="15.75" customHeight="1" thickBot="1">
      <c r="A4" s="208"/>
      <c r="B4" s="122"/>
      <c r="C4" s="123"/>
      <c r="D4" s="123"/>
      <c r="E4" s="123"/>
      <c r="F4" s="124"/>
      <c r="G4" s="212"/>
      <c r="H4" s="122"/>
      <c r="I4" s="123"/>
      <c r="J4" s="124"/>
      <c r="K4" s="119"/>
      <c r="L4" s="120"/>
      <c r="M4" s="122"/>
      <c r="N4" s="123"/>
      <c r="O4" s="123"/>
      <c r="P4" s="124"/>
      <c r="Q4" s="244"/>
      <c r="R4" s="242"/>
    </row>
    <row r="5" spans="1:18" ht="16.5" thickBot="1">
      <c r="A5" s="209"/>
      <c r="B5" s="26">
        <v>1</v>
      </c>
      <c r="C5" s="28"/>
      <c r="D5" s="130">
        <v>2</v>
      </c>
      <c r="E5" s="131"/>
      <c r="F5" s="24">
        <v>3</v>
      </c>
      <c r="G5" s="213"/>
      <c r="H5" s="24">
        <v>1</v>
      </c>
      <c r="I5" s="24">
        <v>2</v>
      </c>
      <c r="J5" s="24">
        <v>3</v>
      </c>
      <c r="K5" s="122"/>
      <c r="L5" s="124"/>
      <c r="M5" s="26">
        <v>1</v>
      </c>
      <c r="N5" s="28"/>
      <c r="O5" s="24">
        <v>2</v>
      </c>
      <c r="P5" s="24">
        <v>3</v>
      </c>
      <c r="Q5" s="245"/>
      <c r="R5" s="243"/>
    </row>
    <row r="6" spans="1:18" ht="15">
      <c r="A6" s="190" t="s">
        <v>36</v>
      </c>
      <c r="B6" s="236" t="s">
        <v>41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235"/>
    </row>
    <row r="7" spans="1:18" ht="15.75" thickBot="1">
      <c r="A7" s="191"/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234"/>
    </row>
    <row r="8" spans="1:18" ht="17.25" thickBot="1">
      <c r="A8" s="19" t="s">
        <v>42</v>
      </c>
      <c r="B8" s="130">
        <v>395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31"/>
      <c r="R8" s="40"/>
    </row>
    <row r="9" spans="1:18" ht="15">
      <c r="A9" s="190" t="s">
        <v>35</v>
      </c>
      <c r="B9" s="236" t="s">
        <v>61</v>
      </c>
      <c r="C9" s="237"/>
      <c r="D9" s="237"/>
      <c r="E9" s="237"/>
      <c r="F9" s="237"/>
      <c r="G9" s="238"/>
      <c r="H9" s="236"/>
      <c r="I9" s="237"/>
      <c r="J9" s="237"/>
      <c r="K9" s="237"/>
      <c r="L9" s="238"/>
      <c r="M9" s="236"/>
      <c r="N9" s="237"/>
      <c r="O9" s="237"/>
      <c r="P9" s="237"/>
      <c r="Q9" s="238"/>
      <c r="R9" s="235"/>
    </row>
    <row r="10" spans="1:18" ht="15.75" thickBot="1">
      <c r="A10" s="191"/>
      <c r="B10" s="239" t="s">
        <v>62</v>
      </c>
      <c r="C10" s="240"/>
      <c r="D10" s="240"/>
      <c r="E10" s="240"/>
      <c r="F10" s="240"/>
      <c r="G10" s="241"/>
      <c r="H10" s="239"/>
      <c r="I10" s="240"/>
      <c r="J10" s="240"/>
      <c r="K10" s="240"/>
      <c r="L10" s="241"/>
      <c r="M10" s="239"/>
      <c r="N10" s="240"/>
      <c r="O10" s="240"/>
      <c r="P10" s="240"/>
      <c r="Q10" s="241"/>
      <c r="R10" s="234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30"/>
      <c r="O11" s="131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38"/>
      <c r="O12" s="139"/>
      <c r="P12" s="14"/>
      <c r="Q12" s="34"/>
      <c r="R12" s="43">
        <f>R11*B8</f>
        <v>66360</v>
      </c>
    </row>
    <row r="13" spans="1:18" ht="15.75" thickTop="1">
      <c r="A13" s="188" t="s">
        <v>36</v>
      </c>
      <c r="B13" s="144" t="s">
        <v>43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  <c r="R13" s="233"/>
    </row>
    <row r="14" spans="1:18" ht="15.75" thickBot="1">
      <c r="A14" s="191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234"/>
    </row>
    <row r="15" spans="1:18" ht="17.25" thickBot="1">
      <c r="A15" s="19" t="s">
        <v>42</v>
      </c>
      <c r="B15" s="130">
        <v>11885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31"/>
      <c r="R15" s="40"/>
    </row>
    <row r="16" spans="1:18" ht="14.25" customHeight="1" thickTop="1">
      <c r="A16" s="190" t="s">
        <v>35</v>
      </c>
      <c r="B16" s="135" t="s">
        <v>44</v>
      </c>
      <c r="C16" s="136"/>
      <c r="D16" s="136"/>
      <c r="E16" s="136"/>
      <c r="F16" s="136"/>
      <c r="G16" s="121"/>
      <c r="H16" s="135"/>
      <c r="I16" s="136"/>
      <c r="J16" s="136"/>
      <c r="K16" s="136"/>
      <c r="L16" s="121"/>
      <c r="M16" s="126"/>
      <c r="N16" s="106"/>
      <c r="O16" s="106"/>
      <c r="P16" s="106"/>
      <c r="Q16" s="118"/>
      <c r="R16" s="235"/>
    </row>
    <row r="17" spans="1:18" ht="15" customHeight="1" thickBot="1">
      <c r="A17" s="191"/>
      <c r="B17" s="122"/>
      <c r="C17" s="123"/>
      <c r="D17" s="123"/>
      <c r="E17" s="123"/>
      <c r="F17" s="123"/>
      <c r="G17" s="124"/>
      <c r="H17" s="122"/>
      <c r="I17" s="123"/>
      <c r="J17" s="123"/>
      <c r="K17" s="123"/>
      <c r="L17" s="124"/>
      <c r="M17" s="107"/>
      <c r="N17" s="108"/>
      <c r="O17" s="108"/>
      <c r="P17" s="108"/>
      <c r="Q17" s="109"/>
      <c r="R17" s="234"/>
    </row>
    <row r="18" spans="1:18" ht="17.25" thickBot="1">
      <c r="A18" s="19" t="s">
        <v>10</v>
      </c>
      <c r="B18" s="26">
        <v>38</v>
      </c>
      <c r="C18" s="28"/>
      <c r="D18" s="130">
        <v>40</v>
      </c>
      <c r="E18" s="131"/>
      <c r="F18" s="24">
        <v>40</v>
      </c>
      <c r="G18" s="29">
        <v>39.33</v>
      </c>
      <c r="H18" s="24"/>
      <c r="I18" s="24"/>
      <c r="J18" s="24"/>
      <c r="K18" s="246"/>
      <c r="L18" s="247"/>
      <c r="M18" s="24"/>
      <c r="N18" s="130"/>
      <c r="O18" s="131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38">
        <f>D18*B15</f>
        <v>475400</v>
      </c>
      <c r="E19" s="139"/>
      <c r="F19" s="14">
        <f>F18*B15</f>
        <v>475400</v>
      </c>
      <c r="G19" s="34">
        <f>G18*B15</f>
        <v>467437.05</v>
      </c>
      <c r="H19" s="14"/>
      <c r="I19" s="14"/>
      <c r="J19" s="14"/>
      <c r="K19" s="140"/>
      <c r="L19" s="141"/>
      <c r="M19" s="14"/>
      <c r="N19" s="138"/>
      <c r="O19" s="139"/>
      <c r="P19" s="14"/>
      <c r="Q19" s="14"/>
      <c r="R19" s="43">
        <f>R18*B15</f>
        <v>463515</v>
      </c>
    </row>
    <row r="20" spans="1:18" ht="15.75" thickTop="1">
      <c r="A20" s="188" t="s">
        <v>36</v>
      </c>
      <c r="B20" s="144" t="s">
        <v>45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10"/>
    </row>
    <row r="21" spans="1:18" ht="15.75" thickBot="1">
      <c r="A21" s="189"/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  <c r="R21" s="187"/>
    </row>
    <row r="22" spans="1:18" ht="18" thickBot="1" thickTop="1">
      <c r="A22" s="20" t="s">
        <v>42</v>
      </c>
      <c r="B22" s="171">
        <v>4820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172"/>
      <c r="R22" s="43"/>
    </row>
    <row r="23" spans="1:18" ht="16.5" thickTop="1">
      <c r="A23" s="188" t="s">
        <v>35</v>
      </c>
      <c r="B23" s="126" t="s">
        <v>70</v>
      </c>
      <c r="C23" s="106"/>
      <c r="D23" s="106"/>
      <c r="E23" s="106"/>
      <c r="F23" s="106"/>
      <c r="G23" s="118"/>
      <c r="H23" s="126"/>
      <c r="I23" s="106"/>
      <c r="J23" s="106"/>
      <c r="K23" s="106"/>
      <c r="L23" s="118"/>
      <c r="M23" s="126"/>
      <c r="N23" s="106"/>
      <c r="O23" s="106"/>
      <c r="P23" s="106"/>
      <c r="Q23" s="118"/>
      <c r="R23" s="233"/>
    </row>
    <row r="24" spans="1:18" ht="16.5" thickBot="1">
      <c r="A24" s="189"/>
      <c r="B24" s="107"/>
      <c r="C24" s="108"/>
      <c r="D24" s="108"/>
      <c r="E24" s="108"/>
      <c r="F24" s="108"/>
      <c r="G24" s="109"/>
      <c r="H24" s="107"/>
      <c r="I24" s="108"/>
      <c r="J24" s="108"/>
      <c r="K24" s="108"/>
      <c r="L24" s="109"/>
      <c r="M24" s="107"/>
      <c r="N24" s="108"/>
      <c r="O24" s="108"/>
      <c r="P24" s="108"/>
      <c r="Q24" s="109"/>
      <c r="R24" s="248"/>
    </row>
    <row r="25" spans="1:18" ht="18" thickBot="1" thickTop="1">
      <c r="A25" s="20" t="s">
        <v>10</v>
      </c>
      <c r="B25" s="14">
        <v>45</v>
      </c>
      <c r="C25" s="96">
        <v>32</v>
      </c>
      <c r="D25" s="97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94"/>
      <c r="L25" s="95"/>
      <c r="M25" s="14"/>
      <c r="N25" s="96"/>
      <c r="O25" s="97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96">
        <f>E25*B22</f>
        <v>183160</v>
      </c>
      <c r="E26" s="97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94">
        <f>K25*B22</f>
        <v>0</v>
      </c>
      <c r="L26" s="95"/>
      <c r="M26" s="14"/>
      <c r="N26" s="96"/>
      <c r="O26" s="97"/>
      <c r="P26" s="14"/>
      <c r="Q26" s="34"/>
      <c r="R26" s="43">
        <f>R25*B22</f>
        <v>207260</v>
      </c>
    </row>
    <row r="27" spans="1:18" ht="15.75" thickTop="1">
      <c r="A27" s="188" t="s">
        <v>36</v>
      </c>
      <c r="B27" s="126" t="s">
        <v>46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18"/>
      <c r="R27" s="233"/>
    </row>
    <row r="28" spans="1:18" ht="15.75" thickBot="1">
      <c r="A28" s="189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9"/>
      <c r="R28" s="248"/>
    </row>
    <row r="29" spans="1:18" ht="18" thickBot="1" thickTop="1">
      <c r="A29" s="20" t="s">
        <v>42</v>
      </c>
      <c r="B29" s="171">
        <v>1400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172"/>
      <c r="R29" s="43"/>
    </row>
    <row r="30" spans="1:18" ht="15" customHeight="1" thickTop="1">
      <c r="A30" s="188" t="s">
        <v>35</v>
      </c>
      <c r="B30" s="126" t="s">
        <v>65</v>
      </c>
      <c r="C30" s="106"/>
      <c r="D30" s="106"/>
      <c r="E30" s="106"/>
      <c r="F30" s="106"/>
      <c r="G30" s="118"/>
      <c r="H30" s="144" t="s">
        <v>63</v>
      </c>
      <c r="I30" s="145"/>
      <c r="J30" s="145"/>
      <c r="K30" s="145"/>
      <c r="L30" s="146"/>
      <c r="M30" s="144"/>
      <c r="N30" s="145"/>
      <c r="O30" s="145"/>
      <c r="P30" s="145"/>
      <c r="Q30" s="146"/>
      <c r="R30" s="233"/>
    </row>
    <row r="31" spans="1:18" ht="15" customHeight="1" thickBot="1">
      <c r="A31" s="189"/>
      <c r="B31" s="107"/>
      <c r="C31" s="108"/>
      <c r="D31" s="108"/>
      <c r="E31" s="108"/>
      <c r="F31" s="108"/>
      <c r="G31" s="109"/>
      <c r="H31" s="147"/>
      <c r="I31" s="148"/>
      <c r="J31" s="148"/>
      <c r="K31" s="148"/>
      <c r="L31" s="149"/>
      <c r="M31" s="147"/>
      <c r="N31" s="148"/>
      <c r="O31" s="148"/>
      <c r="P31" s="148"/>
      <c r="Q31" s="149"/>
      <c r="R31" s="248"/>
    </row>
    <row r="32" spans="1:18" ht="18" thickBot="1" thickTop="1">
      <c r="A32" s="20" t="s">
        <v>10</v>
      </c>
      <c r="B32" s="38">
        <v>280</v>
      </c>
      <c r="C32" s="36"/>
      <c r="D32" s="96">
        <v>342</v>
      </c>
      <c r="E32" s="97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94">
        <v>313</v>
      </c>
      <c r="L32" s="95"/>
      <c r="M32" s="14"/>
      <c r="N32" s="96"/>
      <c r="O32" s="97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96">
        <f>D32*B29</f>
        <v>478800</v>
      </c>
      <c r="E33" s="97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94">
        <f>K32*B29</f>
        <v>438200</v>
      </c>
      <c r="L33" s="95"/>
      <c r="M33" s="14"/>
      <c r="N33" s="96"/>
      <c r="O33" s="97"/>
      <c r="P33" s="14"/>
      <c r="Q33" s="34"/>
      <c r="R33" s="43">
        <f>R32*B29</f>
        <v>438200</v>
      </c>
    </row>
    <row r="34" spans="1:18" ht="15.75" thickTop="1">
      <c r="A34" s="188" t="s">
        <v>36</v>
      </c>
      <c r="B34" s="126" t="s">
        <v>47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18"/>
      <c r="R34" s="233"/>
    </row>
    <row r="35" spans="1:18" ht="15.75" thickBot="1">
      <c r="A35" s="189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248"/>
    </row>
    <row r="36" spans="1:18" ht="18" thickBot="1" thickTop="1">
      <c r="A36" s="20" t="s">
        <v>42</v>
      </c>
      <c r="B36" s="173">
        <v>4740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174"/>
      <c r="R36" s="43"/>
    </row>
    <row r="37" spans="1:18" ht="15.75" thickTop="1">
      <c r="A37" s="188" t="s">
        <v>35</v>
      </c>
      <c r="B37" s="126" t="s">
        <v>48</v>
      </c>
      <c r="C37" s="106"/>
      <c r="D37" s="106"/>
      <c r="E37" s="106"/>
      <c r="F37" s="106"/>
      <c r="G37" s="118"/>
      <c r="H37" s="144"/>
      <c r="I37" s="145"/>
      <c r="J37" s="145"/>
      <c r="K37" s="145"/>
      <c r="L37" s="146"/>
      <c r="M37" s="144"/>
      <c r="N37" s="145"/>
      <c r="O37" s="145"/>
      <c r="P37" s="145"/>
      <c r="Q37" s="146"/>
      <c r="R37" s="110"/>
    </row>
    <row r="38" spans="1:18" ht="15.75" thickBot="1">
      <c r="A38" s="189"/>
      <c r="B38" s="107"/>
      <c r="C38" s="108"/>
      <c r="D38" s="108"/>
      <c r="E38" s="108"/>
      <c r="F38" s="108"/>
      <c r="G38" s="109"/>
      <c r="H38" s="147"/>
      <c r="I38" s="148"/>
      <c r="J38" s="148"/>
      <c r="K38" s="148"/>
      <c r="L38" s="149"/>
      <c r="M38" s="147"/>
      <c r="N38" s="148"/>
      <c r="O38" s="148"/>
      <c r="P38" s="148"/>
      <c r="Q38" s="149"/>
      <c r="R38" s="187"/>
    </row>
    <row r="39" spans="1:18" ht="17.25" thickBot="1" thickTop="1">
      <c r="A39" s="20" t="s">
        <v>10</v>
      </c>
      <c r="B39" s="38">
        <v>140</v>
      </c>
      <c r="C39" s="36"/>
      <c r="D39" s="96">
        <v>123</v>
      </c>
      <c r="E39" s="97"/>
      <c r="F39" s="14">
        <v>160</v>
      </c>
      <c r="G39" s="34">
        <v>141</v>
      </c>
      <c r="H39" s="14"/>
      <c r="I39" s="14"/>
      <c r="J39" s="14"/>
      <c r="K39" s="94"/>
      <c r="L39" s="95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96">
        <f>D39*B36</f>
        <v>583020</v>
      </c>
      <c r="E40" s="97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94">
        <f>K39*B36</f>
        <v>0</v>
      </c>
      <c r="L40" s="95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73"/>
      <c r="L41" s="174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71"/>
      <c r="L42" s="172"/>
      <c r="M42" s="47"/>
      <c r="N42" s="46"/>
      <c r="O42" s="44"/>
      <c r="P42" s="14"/>
      <c r="Q42" s="44"/>
      <c r="R42" s="23"/>
    </row>
    <row r="43" spans="1:18" ht="16.5" thickTop="1">
      <c r="A43" s="188" t="s">
        <v>37</v>
      </c>
      <c r="B43" s="251">
        <f>B40+B33+B26+B19+B12</f>
        <v>1795230</v>
      </c>
      <c r="C43" s="22"/>
      <c r="D43" s="48"/>
      <c r="E43" s="164">
        <f>D40+D33+D26+D19</f>
        <v>1720380</v>
      </c>
      <c r="F43" s="251">
        <f>F33+F26+F19</f>
        <v>697120</v>
      </c>
      <c r="G43" s="251">
        <f>G40+G33+G26+G19+G12</f>
        <v>1845061.7</v>
      </c>
      <c r="H43" s="169">
        <f>H40+H33+H26+H19+H12</f>
        <v>0</v>
      </c>
      <c r="I43" s="169">
        <v>0</v>
      </c>
      <c r="J43" s="251">
        <v>0</v>
      </c>
      <c r="K43" s="168">
        <f>K40+K33+K26+K19+L12</f>
        <v>438200</v>
      </c>
      <c r="L43" s="164"/>
      <c r="M43" s="168">
        <v>0</v>
      </c>
      <c r="N43" s="164"/>
      <c r="O43" s="169">
        <f>N12</f>
        <v>0</v>
      </c>
      <c r="P43" s="251">
        <v>0</v>
      </c>
      <c r="Q43" s="169">
        <v>0</v>
      </c>
      <c r="R43" s="150">
        <f>R40+R33+R26+R19+R12</f>
        <v>1843675</v>
      </c>
    </row>
    <row r="44" spans="1:18" ht="16.5" thickBot="1">
      <c r="A44" s="189"/>
      <c r="B44" s="272"/>
      <c r="C44" s="14"/>
      <c r="D44" s="49"/>
      <c r="E44" s="273"/>
      <c r="F44" s="252"/>
      <c r="G44" s="252"/>
      <c r="H44" s="170"/>
      <c r="I44" s="170"/>
      <c r="J44" s="252"/>
      <c r="K44" s="165"/>
      <c r="L44" s="167"/>
      <c r="M44" s="165"/>
      <c r="N44" s="167"/>
      <c r="O44" s="170"/>
      <c r="P44" s="252"/>
      <c r="Q44" s="170"/>
      <c r="R44" s="151"/>
    </row>
    <row r="45" spans="1:18" ht="30.75" customHeight="1" thickTop="1">
      <c r="A45" s="188" t="s">
        <v>20</v>
      </c>
      <c r="B45" s="254">
        <v>40578</v>
      </c>
      <c r="C45" s="22"/>
      <c r="D45" s="274">
        <v>40578</v>
      </c>
      <c r="E45" s="118"/>
      <c r="F45" s="254">
        <v>40578</v>
      </c>
      <c r="G45" s="211"/>
      <c r="H45" s="254">
        <v>40578</v>
      </c>
      <c r="I45" s="254">
        <v>40578</v>
      </c>
      <c r="J45" s="254">
        <v>40578</v>
      </c>
      <c r="K45" s="4"/>
      <c r="L45" s="118"/>
      <c r="M45" s="254"/>
      <c r="N45" s="22"/>
      <c r="O45" s="254"/>
      <c r="P45" s="254"/>
      <c r="Q45" s="211"/>
      <c r="R45" s="110"/>
    </row>
    <row r="46" spans="1:18" ht="16.5" thickBot="1">
      <c r="A46" s="197"/>
      <c r="B46" s="255"/>
      <c r="C46" s="14"/>
      <c r="D46" s="259"/>
      <c r="E46" s="260"/>
      <c r="F46" s="255"/>
      <c r="G46" s="253"/>
      <c r="H46" s="255"/>
      <c r="I46" s="255"/>
      <c r="J46" s="255"/>
      <c r="K46" s="16"/>
      <c r="L46" s="260"/>
      <c r="M46" s="255"/>
      <c r="N46" s="14"/>
      <c r="O46" s="255"/>
      <c r="P46" s="255"/>
      <c r="Q46" s="253"/>
      <c r="R46" s="187"/>
    </row>
    <row r="47" spans="1:18" ht="16.5" customHeight="1" thickTop="1">
      <c r="A47" s="188" t="s">
        <v>21</v>
      </c>
      <c r="B47" s="211" t="s">
        <v>73</v>
      </c>
      <c r="C47" s="22"/>
      <c r="D47" s="126" t="s">
        <v>73</v>
      </c>
      <c r="E47" s="118"/>
      <c r="F47" s="211" t="s">
        <v>73</v>
      </c>
      <c r="G47" s="211"/>
      <c r="H47" s="211" t="s">
        <v>73</v>
      </c>
      <c r="I47" s="211" t="s">
        <v>73</v>
      </c>
      <c r="J47" s="211" t="s">
        <v>73</v>
      </c>
      <c r="K47" s="4"/>
      <c r="L47" s="118"/>
      <c r="M47" s="211"/>
      <c r="N47" s="22"/>
      <c r="O47" s="211"/>
      <c r="P47" s="211"/>
      <c r="Q47" s="211"/>
      <c r="R47" s="110"/>
    </row>
    <row r="48" spans="1:18" ht="15.75">
      <c r="A48" s="208"/>
      <c r="B48" s="256"/>
      <c r="C48" s="15"/>
      <c r="D48" s="257"/>
      <c r="E48" s="258"/>
      <c r="F48" s="256"/>
      <c r="G48" s="212"/>
      <c r="H48" s="256"/>
      <c r="I48" s="256"/>
      <c r="J48" s="256"/>
      <c r="K48" s="39"/>
      <c r="L48" s="215"/>
      <c r="M48" s="256"/>
      <c r="N48" s="15"/>
      <c r="O48" s="256"/>
      <c r="P48" s="256"/>
      <c r="Q48" s="212"/>
      <c r="R48" s="262"/>
    </row>
    <row r="49" spans="1:18" ht="16.5" thickBot="1">
      <c r="A49" s="197"/>
      <c r="B49" s="255"/>
      <c r="C49" s="54"/>
      <c r="D49" s="259"/>
      <c r="E49" s="260"/>
      <c r="F49" s="255"/>
      <c r="G49" s="253"/>
      <c r="H49" s="255"/>
      <c r="I49" s="255"/>
      <c r="J49" s="255"/>
      <c r="K49" s="16"/>
      <c r="L49" s="260"/>
      <c r="M49" s="255"/>
      <c r="N49" s="54"/>
      <c r="O49" s="255"/>
      <c r="P49" s="255"/>
      <c r="Q49" s="253"/>
      <c r="R49" s="187"/>
    </row>
    <row r="50" spans="1:18" ht="14.25" customHeight="1" thickTop="1">
      <c r="A50" s="198" t="s">
        <v>22</v>
      </c>
      <c r="B50" s="199"/>
      <c r="C50" s="126" t="s">
        <v>23</v>
      </c>
      <c r="D50" s="106"/>
      <c r="E50" s="106"/>
      <c r="F50" s="106"/>
      <c r="G50" s="118"/>
      <c r="H50" s="265" t="s">
        <v>24</v>
      </c>
      <c r="I50" s="266"/>
      <c r="J50" s="266"/>
      <c r="K50" s="266"/>
      <c r="L50" s="266"/>
      <c r="M50" s="266"/>
      <c r="N50" s="266"/>
      <c r="O50" s="266"/>
      <c r="P50" s="267"/>
      <c r="Q50" s="263"/>
      <c r="R50" s="264"/>
    </row>
    <row r="51" spans="1:18" ht="31.5" customHeight="1" thickBot="1">
      <c r="A51" s="200"/>
      <c r="B51" s="201"/>
      <c r="C51" s="122"/>
      <c r="D51" s="123"/>
      <c r="E51" s="123"/>
      <c r="F51" s="123"/>
      <c r="G51" s="124"/>
      <c r="H51" s="268" t="s">
        <v>25</v>
      </c>
      <c r="I51" s="269"/>
      <c r="J51" s="269"/>
      <c r="K51" s="269"/>
      <c r="L51" s="269"/>
      <c r="M51" s="269"/>
      <c r="N51" s="269"/>
      <c r="O51" s="269"/>
      <c r="P51" s="270"/>
      <c r="Q51" s="183"/>
      <c r="R51" s="184"/>
    </row>
    <row r="52" spans="1:18" ht="16.5" thickBot="1">
      <c r="A52" s="192" t="s">
        <v>26</v>
      </c>
      <c r="B52" s="193"/>
      <c r="C52" s="192" t="s">
        <v>27</v>
      </c>
      <c r="D52" s="261"/>
      <c r="E52" s="261"/>
      <c r="F52" s="261"/>
      <c r="G52" s="193"/>
      <c r="H52" s="192" t="s">
        <v>49</v>
      </c>
      <c r="I52" s="261"/>
      <c r="J52" s="261"/>
      <c r="K52" s="261"/>
      <c r="L52" s="261"/>
      <c r="M52" s="261"/>
      <c r="N52" s="261"/>
      <c r="O52" s="261"/>
      <c r="P52" s="193"/>
      <c r="Q52" s="183"/>
      <c r="R52" s="184"/>
    </row>
    <row r="53" spans="1:18" ht="16.5" thickBot="1">
      <c r="A53" s="192" t="s">
        <v>29</v>
      </c>
      <c r="B53" s="193"/>
      <c r="C53" s="192" t="s">
        <v>50</v>
      </c>
      <c r="D53" s="261"/>
      <c r="E53" s="261"/>
      <c r="F53" s="261"/>
      <c r="G53" s="193"/>
      <c r="H53" s="192" t="s">
        <v>51</v>
      </c>
      <c r="I53" s="261"/>
      <c r="J53" s="261"/>
      <c r="K53" s="261"/>
      <c r="L53" s="261"/>
      <c r="M53" s="261"/>
      <c r="N53" s="261"/>
      <c r="O53" s="261"/>
      <c r="P53" s="193"/>
      <c r="Q53" s="183"/>
      <c r="R53" s="184"/>
    </row>
    <row r="54" spans="1:18" ht="16.5" thickBot="1">
      <c r="A54" s="192" t="s">
        <v>30</v>
      </c>
      <c r="B54" s="193"/>
      <c r="C54" s="192" t="s">
        <v>64</v>
      </c>
      <c r="D54" s="261"/>
      <c r="E54" s="261"/>
      <c r="F54" s="261"/>
      <c r="G54" s="193"/>
      <c r="H54" s="192" t="s">
        <v>52</v>
      </c>
      <c r="I54" s="261"/>
      <c r="J54" s="261"/>
      <c r="K54" s="261"/>
      <c r="L54" s="261"/>
      <c r="M54" s="261"/>
      <c r="N54" s="261"/>
      <c r="O54" s="261"/>
      <c r="P54" s="193"/>
      <c r="Q54" s="183"/>
      <c r="R54" s="184"/>
    </row>
    <row r="56" spans="1:6" ht="15.75">
      <c r="A56" s="271" t="s">
        <v>72</v>
      </c>
      <c r="B56" s="226"/>
      <c r="C56" s="226"/>
      <c r="D56" s="226"/>
      <c r="E56" s="226"/>
      <c r="F56" s="226"/>
    </row>
    <row r="57" spans="1:12" ht="15.75">
      <c r="A57" s="271" t="s">
        <v>57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</row>
    <row r="58" spans="1:7" ht="15.75">
      <c r="A58" s="271" t="s">
        <v>76</v>
      </c>
      <c r="B58" s="226"/>
      <c r="C58" s="226"/>
      <c r="D58" s="226"/>
      <c r="E58" s="226"/>
      <c r="F58" s="226"/>
      <c r="G58" s="226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F47:F49"/>
    <mergeCell ref="H47:H49"/>
    <mergeCell ref="I45:I46"/>
    <mergeCell ref="J45:J46"/>
    <mergeCell ref="K41:L41"/>
    <mergeCell ref="K42:L42"/>
    <mergeCell ref="A47:A49"/>
    <mergeCell ref="G47:G49"/>
    <mergeCell ref="B45:B46"/>
    <mergeCell ref="A45:A46"/>
    <mergeCell ref="G45:G46"/>
    <mergeCell ref="H45:H46"/>
    <mergeCell ref="B47:B49"/>
    <mergeCell ref="D47:E49"/>
    <mergeCell ref="R43:R44"/>
    <mergeCell ref="M43:N44"/>
    <mergeCell ref="O43:O44"/>
    <mergeCell ref="P43:P44"/>
    <mergeCell ref="Q43:Q44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75" zoomScaleNormal="75" zoomScaleSheetLayoutView="75" zoomScalePageLayoutView="0" workbookViewId="0" topLeftCell="B37">
      <selection activeCell="H33" sqref="H33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81" t="s">
        <v>81</v>
      </c>
      <c r="C1" s="281"/>
      <c r="D1" s="281"/>
      <c r="E1" s="281"/>
      <c r="F1" s="281"/>
      <c r="G1" s="281"/>
      <c r="H1" s="281"/>
      <c r="I1" s="281"/>
      <c r="J1" s="281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2:10" s="87" customFormat="1" ht="22.5" customHeight="1">
      <c r="B2" s="88"/>
      <c r="C2" s="89"/>
      <c r="D2" s="89"/>
      <c r="E2" s="89"/>
      <c r="F2" s="89"/>
      <c r="G2" s="89"/>
      <c r="H2" s="89"/>
      <c r="I2" s="89"/>
      <c r="J2" s="90" t="s">
        <v>112</v>
      </c>
    </row>
    <row r="3" spans="2:10" s="91" customFormat="1" ht="22.5" customHeight="1">
      <c r="B3" s="80" t="s">
        <v>111</v>
      </c>
      <c r="C3" s="77"/>
      <c r="D3" s="77"/>
      <c r="E3" s="77"/>
      <c r="F3" s="77"/>
      <c r="G3" s="77"/>
      <c r="H3" s="89"/>
      <c r="I3" s="89"/>
      <c r="J3" s="84"/>
    </row>
    <row r="4" spans="2:10" ht="15" customHeight="1">
      <c r="B4" s="283" t="s">
        <v>0</v>
      </c>
      <c r="C4" s="62" t="s">
        <v>1</v>
      </c>
      <c r="D4" s="62" t="s">
        <v>1</v>
      </c>
      <c r="E4" s="62" t="s">
        <v>1</v>
      </c>
      <c r="F4" s="127" t="s">
        <v>1</v>
      </c>
      <c r="G4" s="127" t="s">
        <v>1</v>
      </c>
      <c r="H4" s="280" t="s">
        <v>96</v>
      </c>
      <c r="I4" s="280" t="s">
        <v>2</v>
      </c>
      <c r="J4" s="280" t="s">
        <v>40</v>
      </c>
    </row>
    <row r="5" spans="2:10" ht="19.5" customHeight="1">
      <c r="B5" s="283"/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280"/>
      <c r="I5" s="280"/>
      <c r="J5" s="284"/>
    </row>
    <row r="6" spans="1:10" ht="31.5">
      <c r="A6" s="278">
        <v>1</v>
      </c>
      <c r="B6" s="64" t="s">
        <v>36</v>
      </c>
      <c r="C6" s="279" t="s">
        <v>114</v>
      </c>
      <c r="D6" s="279"/>
      <c r="E6" s="279"/>
      <c r="F6" s="279"/>
      <c r="G6" s="279"/>
      <c r="H6" s="279"/>
      <c r="I6" s="279"/>
      <c r="J6" s="62"/>
    </row>
    <row r="7" spans="1:10" ht="15.75">
      <c r="A7" s="278"/>
      <c r="B7" s="64" t="s">
        <v>4</v>
      </c>
      <c r="C7" s="280">
        <v>230</v>
      </c>
      <c r="D7" s="280"/>
      <c r="E7" s="280"/>
      <c r="F7" s="280"/>
      <c r="G7" s="280"/>
      <c r="H7" s="280"/>
      <c r="I7" s="280"/>
      <c r="J7" s="62"/>
    </row>
    <row r="8" spans="1:10" ht="50.25" customHeight="1">
      <c r="A8" s="278"/>
      <c r="B8" s="64" t="s">
        <v>35</v>
      </c>
      <c r="C8" s="128" t="s">
        <v>101</v>
      </c>
      <c r="D8" s="128" t="s">
        <v>86</v>
      </c>
      <c r="E8" s="128" t="s">
        <v>86</v>
      </c>
      <c r="F8" s="129"/>
      <c r="G8" s="129"/>
      <c r="H8" s="129"/>
      <c r="I8" s="129"/>
      <c r="J8" s="62"/>
    </row>
    <row r="9" spans="1:10" ht="15.75">
      <c r="A9" s="278"/>
      <c r="B9" s="64" t="s">
        <v>83</v>
      </c>
      <c r="C9" s="62">
        <v>30</v>
      </c>
      <c r="D9" s="62">
        <v>32</v>
      </c>
      <c r="E9" s="62">
        <v>35</v>
      </c>
      <c r="F9" s="62"/>
      <c r="G9" s="62"/>
      <c r="H9" s="81">
        <f>(C9+D9+E9+F9+G9)/3</f>
        <v>32.333333333333336</v>
      </c>
      <c r="I9" s="62"/>
      <c r="J9" s="70">
        <v>32</v>
      </c>
    </row>
    <row r="10" spans="1:10" ht="15.75">
      <c r="A10" s="278"/>
      <c r="B10" s="64" t="s">
        <v>7</v>
      </c>
      <c r="C10" s="62">
        <f>C7*C9</f>
        <v>6900</v>
      </c>
      <c r="D10" s="62">
        <f>D9*C7</f>
        <v>7360</v>
      </c>
      <c r="E10" s="62">
        <f>C7*E9</f>
        <v>8050</v>
      </c>
      <c r="F10" s="62">
        <f>C7*F9</f>
        <v>0</v>
      </c>
      <c r="G10" s="62"/>
      <c r="H10" s="62"/>
      <c r="I10" s="62">
        <f>H10</f>
        <v>0</v>
      </c>
      <c r="J10" s="70">
        <f>C7*J9</f>
        <v>7360</v>
      </c>
    </row>
    <row r="11" spans="1:10" ht="31.5">
      <c r="A11" s="278">
        <v>2</v>
      </c>
      <c r="B11" s="64" t="s">
        <v>36</v>
      </c>
      <c r="C11" s="279" t="s">
        <v>115</v>
      </c>
      <c r="D11" s="279"/>
      <c r="E11" s="279"/>
      <c r="F11" s="279"/>
      <c r="G11" s="279"/>
      <c r="H11" s="279"/>
      <c r="I11" s="279"/>
      <c r="J11" s="63"/>
    </row>
    <row r="12" spans="1:10" ht="15.75">
      <c r="A12" s="278"/>
      <c r="B12" s="64" t="s">
        <v>4</v>
      </c>
      <c r="C12" s="280">
        <v>180</v>
      </c>
      <c r="D12" s="280"/>
      <c r="E12" s="280"/>
      <c r="F12" s="280"/>
      <c r="G12" s="280"/>
      <c r="H12" s="280"/>
      <c r="I12" s="280"/>
      <c r="J12" s="63"/>
    </row>
    <row r="13" spans="1:10" ht="47.25">
      <c r="A13" s="278"/>
      <c r="B13" s="64" t="s">
        <v>35</v>
      </c>
      <c r="C13" s="128" t="s">
        <v>102</v>
      </c>
      <c r="D13" s="128" t="s">
        <v>99</v>
      </c>
      <c r="E13" s="128" t="s">
        <v>99</v>
      </c>
      <c r="F13" s="129"/>
      <c r="G13" s="129"/>
      <c r="H13" s="129"/>
      <c r="I13" s="129"/>
      <c r="J13" s="62"/>
    </row>
    <row r="14" spans="1:10" ht="15.75">
      <c r="A14" s="278"/>
      <c r="B14" s="64" t="s">
        <v>83</v>
      </c>
      <c r="C14" s="62">
        <v>35</v>
      </c>
      <c r="D14" s="62">
        <v>25</v>
      </c>
      <c r="E14" s="62">
        <v>40</v>
      </c>
      <c r="F14" s="62"/>
      <c r="G14" s="62"/>
      <c r="H14" s="81">
        <f>(C14+D14+E14+F14+G14)/3</f>
        <v>33.333333333333336</v>
      </c>
      <c r="I14" s="62"/>
      <c r="J14" s="70">
        <v>33</v>
      </c>
    </row>
    <row r="15" spans="1:10" ht="15.75">
      <c r="A15" s="278"/>
      <c r="B15" s="64" t="s">
        <v>7</v>
      </c>
      <c r="C15" s="62">
        <f>C12*C14</f>
        <v>6300</v>
      </c>
      <c r="D15" s="62">
        <f>D14*C12</f>
        <v>4500</v>
      </c>
      <c r="E15" s="62">
        <f>C12*E14</f>
        <v>7200</v>
      </c>
      <c r="F15" s="62">
        <f>C12*F14</f>
        <v>0</v>
      </c>
      <c r="G15" s="62"/>
      <c r="H15" s="62"/>
      <c r="I15" s="62">
        <f>H15</f>
        <v>0</v>
      </c>
      <c r="J15" s="70">
        <f>C12*J14</f>
        <v>5940</v>
      </c>
    </row>
    <row r="16" spans="1:10" ht="31.5">
      <c r="A16" s="278">
        <v>2</v>
      </c>
      <c r="B16" s="64" t="s">
        <v>36</v>
      </c>
      <c r="C16" s="279" t="s">
        <v>116</v>
      </c>
      <c r="D16" s="279"/>
      <c r="E16" s="279"/>
      <c r="F16" s="279"/>
      <c r="G16" s="279"/>
      <c r="H16" s="279"/>
      <c r="I16" s="279"/>
      <c r="J16" s="63"/>
    </row>
    <row r="17" spans="1:10" ht="15.75">
      <c r="A17" s="278"/>
      <c r="B17" s="64" t="s">
        <v>4</v>
      </c>
      <c r="C17" s="280">
        <v>380</v>
      </c>
      <c r="D17" s="280"/>
      <c r="E17" s="280"/>
      <c r="F17" s="280"/>
      <c r="G17" s="280"/>
      <c r="H17" s="280"/>
      <c r="I17" s="280"/>
      <c r="J17" s="63"/>
    </row>
    <row r="18" spans="1:10" ht="47.25">
      <c r="A18" s="278"/>
      <c r="B18" s="64" t="s">
        <v>35</v>
      </c>
      <c r="C18" s="128" t="s">
        <v>101</v>
      </c>
      <c r="D18" s="128" t="s">
        <v>86</v>
      </c>
      <c r="E18" s="128" t="s">
        <v>86</v>
      </c>
      <c r="F18" s="129"/>
      <c r="G18" s="129"/>
      <c r="H18" s="129"/>
      <c r="I18" s="129"/>
      <c r="J18" s="62"/>
    </row>
    <row r="19" spans="1:10" ht="15.75">
      <c r="A19" s="278"/>
      <c r="B19" s="64" t="s">
        <v>83</v>
      </c>
      <c r="C19" s="62">
        <v>30</v>
      </c>
      <c r="D19" s="62">
        <v>30</v>
      </c>
      <c r="E19" s="62">
        <v>35</v>
      </c>
      <c r="F19" s="62"/>
      <c r="G19" s="62"/>
      <c r="H19" s="81">
        <f>(C19+D19+E19+F19+G19)/3</f>
        <v>31.666666666666668</v>
      </c>
      <c r="I19" s="62"/>
      <c r="J19" s="70">
        <v>31</v>
      </c>
    </row>
    <row r="20" spans="1:10" ht="15.75">
      <c r="A20" s="278"/>
      <c r="B20" s="64" t="s">
        <v>7</v>
      </c>
      <c r="C20" s="62">
        <f>C17*C19</f>
        <v>11400</v>
      </c>
      <c r="D20" s="62">
        <f>D19*C17</f>
        <v>11400</v>
      </c>
      <c r="E20" s="62">
        <f>C17*E19</f>
        <v>13300</v>
      </c>
      <c r="F20" s="62">
        <f>C17*F19</f>
        <v>0</v>
      </c>
      <c r="G20" s="62"/>
      <c r="H20" s="62"/>
      <c r="I20" s="62">
        <f>H20</f>
        <v>0</v>
      </c>
      <c r="J20" s="70">
        <f>C17*J19</f>
        <v>11780</v>
      </c>
    </row>
    <row r="21" spans="1:10" ht="31.5">
      <c r="A21" s="278">
        <v>2</v>
      </c>
      <c r="B21" s="64" t="s">
        <v>36</v>
      </c>
      <c r="C21" s="279" t="s">
        <v>117</v>
      </c>
      <c r="D21" s="279"/>
      <c r="E21" s="279"/>
      <c r="F21" s="279"/>
      <c r="G21" s="279"/>
      <c r="H21" s="279"/>
      <c r="I21" s="279"/>
      <c r="J21" s="63"/>
    </row>
    <row r="22" spans="1:10" ht="15.75">
      <c r="A22" s="278"/>
      <c r="B22" s="64" t="s">
        <v>4</v>
      </c>
      <c r="C22" s="280">
        <v>70</v>
      </c>
      <c r="D22" s="280"/>
      <c r="E22" s="280"/>
      <c r="F22" s="280"/>
      <c r="G22" s="280"/>
      <c r="H22" s="280"/>
      <c r="I22" s="280"/>
      <c r="J22" s="63"/>
    </row>
    <row r="23" spans="1:10" ht="47.25">
      <c r="A23" s="278"/>
      <c r="B23" s="64" t="s">
        <v>35</v>
      </c>
      <c r="C23" s="128" t="s">
        <v>101</v>
      </c>
      <c r="D23" s="128" t="s">
        <v>86</v>
      </c>
      <c r="E23" s="128" t="s">
        <v>86</v>
      </c>
      <c r="F23" s="129"/>
      <c r="G23" s="129"/>
      <c r="H23" s="129"/>
      <c r="I23" s="129"/>
      <c r="J23" s="62"/>
    </row>
    <row r="24" spans="1:10" ht="15.75">
      <c r="A24" s="278"/>
      <c r="B24" s="64" t="s">
        <v>83</v>
      </c>
      <c r="C24" s="62">
        <v>35</v>
      </c>
      <c r="D24" s="62">
        <v>30</v>
      </c>
      <c r="E24" s="62">
        <v>40</v>
      </c>
      <c r="F24" s="62"/>
      <c r="G24" s="62"/>
      <c r="H24" s="81">
        <f>(C24+D24+E24+F24+G24)/3</f>
        <v>35</v>
      </c>
      <c r="I24" s="62"/>
      <c r="J24" s="70">
        <v>35</v>
      </c>
    </row>
    <row r="25" spans="1:10" ht="15.75">
      <c r="A25" s="278"/>
      <c r="B25" s="64" t="s">
        <v>7</v>
      </c>
      <c r="C25" s="62">
        <f>C22*C24</f>
        <v>2450</v>
      </c>
      <c r="D25" s="62">
        <f>D24*C22</f>
        <v>2100</v>
      </c>
      <c r="E25" s="62">
        <f>C22*E24</f>
        <v>2800</v>
      </c>
      <c r="F25" s="62">
        <f>C22*F24</f>
        <v>0</v>
      </c>
      <c r="G25" s="62"/>
      <c r="H25" s="62"/>
      <c r="I25" s="62">
        <f>H25</f>
        <v>0</v>
      </c>
      <c r="J25" s="70">
        <f>C22*J24</f>
        <v>2450</v>
      </c>
    </row>
    <row r="26" spans="1:10" ht="31.5">
      <c r="A26" s="278">
        <v>2</v>
      </c>
      <c r="B26" s="64" t="s">
        <v>36</v>
      </c>
      <c r="C26" s="279" t="s">
        <v>118</v>
      </c>
      <c r="D26" s="279"/>
      <c r="E26" s="279"/>
      <c r="F26" s="279"/>
      <c r="G26" s="279"/>
      <c r="H26" s="279"/>
      <c r="I26" s="279"/>
      <c r="J26" s="63"/>
    </row>
    <row r="27" spans="1:10" ht="15.75">
      <c r="A27" s="278"/>
      <c r="B27" s="64" t="s">
        <v>4</v>
      </c>
      <c r="C27" s="280">
        <v>1000</v>
      </c>
      <c r="D27" s="280"/>
      <c r="E27" s="280"/>
      <c r="F27" s="280"/>
      <c r="G27" s="280"/>
      <c r="H27" s="280"/>
      <c r="I27" s="280"/>
      <c r="J27" s="63"/>
    </row>
    <row r="28" spans="1:10" ht="15.75">
      <c r="A28" s="278"/>
      <c r="B28" s="64" t="s">
        <v>35</v>
      </c>
      <c r="C28" s="285" t="s">
        <v>100</v>
      </c>
      <c r="D28" s="285"/>
      <c r="E28" s="285"/>
      <c r="F28" s="285"/>
      <c r="G28" s="285"/>
      <c r="H28" s="285"/>
      <c r="I28" s="285"/>
      <c r="J28" s="62"/>
    </row>
    <row r="29" spans="1:10" ht="15.75">
      <c r="A29" s="278"/>
      <c r="B29" s="64" t="s">
        <v>83</v>
      </c>
      <c r="C29" s="62">
        <v>30</v>
      </c>
      <c r="D29" s="62">
        <v>27</v>
      </c>
      <c r="E29" s="62">
        <v>35</v>
      </c>
      <c r="F29" s="62"/>
      <c r="G29" s="62"/>
      <c r="H29" s="81">
        <f>(C29+D29+E29+F29+G29)/3</f>
        <v>30.666666666666668</v>
      </c>
      <c r="I29" s="62"/>
      <c r="J29" s="70">
        <v>30</v>
      </c>
    </row>
    <row r="30" spans="1:10" ht="15.75">
      <c r="A30" s="278"/>
      <c r="B30" s="64" t="s">
        <v>7</v>
      </c>
      <c r="C30" s="62">
        <f>C27*C29</f>
        <v>30000</v>
      </c>
      <c r="D30" s="62">
        <f>D29*C27</f>
        <v>27000</v>
      </c>
      <c r="E30" s="62">
        <f>C27*E29</f>
        <v>35000</v>
      </c>
      <c r="F30" s="62">
        <f>C27*F29</f>
        <v>0</v>
      </c>
      <c r="G30" s="62"/>
      <c r="H30" s="62"/>
      <c r="I30" s="62">
        <f>H30</f>
        <v>0</v>
      </c>
      <c r="J30" s="70">
        <f>C27*J29</f>
        <v>30000</v>
      </c>
    </row>
    <row r="31" spans="1:10" ht="31.5">
      <c r="A31" s="278">
        <v>2</v>
      </c>
      <c r="B31" s="64" t="s">
        <v>36</v>
      </c>
      <c r="C31" s="279" t="s">
        <v>87</v>
      </c>
      <c r="D31" s="279"/>
      <c r="E31" s="279"/>
      <c r="F31" s="279"/>
      <c r="G31" s="279"/>
      <c r="H31" s="279"/>
      <c r="I31" s="279"/>
      <c r="J31" s="63"/>
    </row>
    <row r="32" spans="1:10" ht="15.75">
      <c r="A32" s="278"/>
      <c r="B32" s="64" t="s">
        <v>4</v>
      </c>
      <c r="C32" s="280">
        <v>30</v>
      </c>
      <c r="D32" s="280"/>
      <c r="E32" s="280"/>
      <c r="F32" s="280"/>
      <c r="G32" s="280"/>
      <c r="H32" s="280"/>
      <c r="I32" s="280"/>
      <c r="J32" s="63"/>
    </row>
    <row r="33" spans="1:10" ht="63">
      <c r="A33" s="278"/>
      <c r="B33" s="64" t="s">
        <v>35</v>
      </c>
      <c r="C33" s="62" t="s">
        <v>107</v>
      </c>
      <c r="D33" s="62" t="s">
        <v>92</v>
      </c>
      <c r="E33" s="62" t="s">
        <v>92</v>
      </c>
      <c r="F33" s="127"/>
      <c r="G33" s="127"/>
      <c r="H33" s="127"/>
      <c r="I33" s="127"/>
      <c r="J33" s="62"/>
    </row>
    <row r="34" spans="1:10" ht="15.75">
      <c r="A34" s="278"/>
      <c r="B34" s="64" t="s">
        <v>98</v>
      </c>
      <c r="C34" s="62">
        <v>75</v>
      </c>
      <c r="D34" s="62">
        <v>80</v>
      </c>
      <c r="E34" s="62">
        <v>80</v>
      </c>
      <c r="F34" s="62"/>
      <c r="G34" s="62"/>
      <c r="H34" s="81">
        <f>(C34+D34+E34+F34+G34)/3</f>
        <v>78.33333333333333</v>
      </c>
      <c r="I34" s="62"/>
      <c r="J34" s="82">
        <v>78</v>
      </c>
    </row>
    <row r="35" spans="1:10" ht="15.75">
      <c r="A35" s="278"/>
      <c r="B35" s="64" t="s">
        <v>7</v>
      </c>
      <c r="C35" s="62">
        <f>C32*C34</f>
        <v>2250</v>
      </c>
      <c r="D35" s="62">
        <f>D34*C32</f>
        <v>2400</v>
      </c>
      <c r="E35" s="62">
        <f>C32*E34</f>
        <v>2400</v>
      </c>
      <c r="F35" s="62">
        <f>C32*F34</f>
        <v>0</v>
      </c>
      <c r="G35" s="62"/>
      <c r="H35" s="62"/>
      <c r="I35" s="62">
        <f>H35</f>
        <v>0</v>
      </c>
      <c r="J35" s="70">
        <f>C32*J34</f>
        <v>2340</v>
      </c>
    </row>
    <row r="36" spans="1:10" ht="31.5">
      <c r="A36" s="278">
        <v>2</v>
      </c>
      <c r="B36" s="64" t="s">
        <v>36</v>
      </c>
      <c r="C36" s="279" t="s">
        <v>88</v>
      </c>
      <c r="D36" s="279"/>
      <c r="E36" s="279"/>
      <c r="F36" s="279"/>
      <c r="G36" s="279"/>
      <c r="H36" s="279"/>
      <c r="I36" s="279"/>
      <c r="J36" s="63"/>
    </row>
    <row r="37" spans="1:10" ht="15.75" customHeight="1">
      <c r="A37" s="278"/>
      <c r="B37" s="64" t="s">
        <v>4</v>
      </c>
      <c r="C37" s="280">
        <v>20</v>
      </c>
      <c r="D37" s="280"/>
      <c r="E37" s="280"/>
      <c r="F37" s="280"/>
      <c r="G37" s="280"/>
      <c r="H37" s="280"/>
      <c r="I37" s="280"/>
      <c r="J37" s="63"/>
    </row>
    <row r="38" spans="1:10" ht="78.75">
      <c r="A38" s="278"/>
      <c r="B38" s="64" t="s">
        <v>35</v>
      </c>
      <c r="C38" s="62" t="s">
        <v>106</v>
      </c>
      <c r="D38" s="62" t="s">
        <v>93</v>
      </c>
      <c r="E38" s="62" t="s">
        <v>93</v>
      </c>
      <c r="F38" s="127"/>
      <c r="G38" s="127"/>
      <c r="H38" s="127"/>
      <c r="I38" s="127"/>
      <c r="J38" s="62"/>
    </row>
    <row r="39" spans="1:10" ht="15.75" customHeight="1">
      <c r="A39" s="278"/>
      <c r="B39" s="64" t="s">
        <v>98</v>
      </c>
      <c r="C39" s="62">
        <v>45</v>
      </c>
      <c r="D39" s="62">
        <v>45</v>
      </c>
      <c r="E39" s="62">
        <v>50</v>
      </c>
      <c r="F39" s="62"/>
      <c r="G39" s="62"/>
      <c r="H39" s="81">
        <f>(C39+D39+E39+F39+G39)/3</f>
        <v>46.666666666666664</v>
      </c>
      <c r="I39" s="62"/>
      <c r="J39" s="70">
        <v>46</v>
      </c>
    </row>
    <row r="40" spans="1:10" ht="15.75" customHeight="1">
      <c r="A40" s="278"/>
      <c r="B40" s="64" t="s">
        <v>7</v>
      </c>
      <c r="C40" s="62">
        <f>C37*C39</f>
        <v>900</v>
      </c>
      <c r="D40" s="62">
        <f>D39*C37</f>
        <v>900</v>
      </c>
      <c r="E40" s="62">
        <f>C37*E39</f>
        <v>1000</v>
      </c>
      <c r="F40" s="62">
        <f>C37*F39</f>
        <v>0</v>
      </c>
      <c r="G40" s="62"/>
      <c r="H40" s="62"/>
      <c r="I40" s="62">
        <f>H40</f>
        <v>0</v>
      </c>
      <c r="J40" s="70">
        <f>C37*J39</f>
        <v>920</v>
      </c>
    </row>
    <row r="41" spans="1:10" ht="49.5" customHeight="1">
      <c r="A41" s="278">
        <v>2</v>
      </c>
      <c r="B41" s="64" t="s">
        <v>36</v>
      </c>
      <c r="C41" s="279" t="s">
        <v>89</v>
      </c>
      <c r="D41" s="279"/>
      <c r="E41" s="279"/>
      <c r="F41" s="279"/>
      <c r="G41" s="279"/>
      <c r="H41" s="279"/>
      <c r="I41" s="279"/>
      <c r="J41" s="63"/>
    </row>
    <row r="42" spans="1:10" ht="15.75" customHeight="1">
      <c r="A42" s="278"/>
      <c r="B42" s="64" t="s">
        <v>4</v>
      </c>
      <c r="C42" s="280">
        <v>15</v>
      </c>
      <c r="D42" s="280"/>
      <c r="E42" s="280"/>
      <c r="F42" s="280"/>
      <c r="G42" s="280"/>
      <c r="H42" s="280"/>
      <c r="I42" s="280"/>
      <c r="J42" s="63"/>
    </row>
    <row r="43" spans="1:10" ht="47.25">
      <c r="A43" s="278"/>
      <c r="B43" s="64" t="s">
        <v>35</v>
      </c>
      <c r="C43" s="62" t="s">
        <v>105</v>
      </c>
      <c r="D43" s="62" t="s">
        <v>94</v>
      </c>
      <c r="E43" s="62" t="s">
        <v>94</v>
      </c>
      <c r="F43" s="127"/>
      <c r="G43" s="127"/>
      <c r="H43" s="127"/>
      <c r="I43" s="127"/>
      <c r="J43" s="62"/>
    </row>
    <row r="44" spans="1:10" ht="15.75" customHeight="1">
      <c r="A44" s="278"/>
      <c r="B44" s="64" t="s">
        <v>98</v>
      </c>
      <c r="C44" s="62">
        <v>120</v>
      </c>
      <c r="D44" s="62">
        <v>122</v>
      </c>
      <c r="E44" s="62">
        <v>125</v>
      </c>
      <c r="F44" s="62"/>
      <c r="G44" s="62"/>
      <c r="H44" s="81">
        <f>(C44+D44+E44+F44+G44)/3</f>
        <v>122.33333333333333</v>
      </c>
      <c r="I44" s="62"/>
      <c r="J44" s="70">
        <v>122</v>
      </c>
    </row>
    <row r="45" spans="1:10" ht="15.75" customHeight="1">
      <c r="A45" s="278"/>
      <c r="B45" s="64" t="s">
        <v>7</v>
      </c>
      <c r="C45" s="62">
        <f>C42*C44</f>
        <v>1800</v>
      </c>
      <c r="D45" s="62">
        <f>D44*C42</f>
        <v>1830</v>
      </c>
      <c r="E45" s="62">
        <f>C42*E44</f>
        <v>1875</v>
      </c>
      <c r="F45" s="62">
        <f>C42*F44</f>
        <v>0</v>
      </c>
      <c r="G45" s="62"/>
      <c r="H45" s="62"/>
      <c r="I45" s="62">
        <f>H45</f>
        <v>0</v>
      </c>
      <c r="J45" s="70">
        <f>C42*J44</f>
        <v>1830</v>
      </c>
    </row>
    <row r="46" spans="1:10" ht="49.5" customHeight="1">
      <c r="A46" s="278">
        <v>2</v>
      </c>
      <c r="B46" s="64" t="s">
        <v>36</v>
      </c>
      <c r="C46" s="279" t="s">
        <v>90</v>
      </c>
      <c r="D46" s="279"/>
      <c r="E46" s="279"/>
      <c r="F46" s="279"/>
      <c r="G46" s="279"/>
      <c r="H46" s="279"/>
      <c r="I46" s="279"/>
      <c r="J46" s="63"/>
    </row>
    <row r="47" spans="1:10" ht="15.75" customHeight="1">
      <c r="A47" s="278"/>
      <c r="B47" s="64" t="s">
        <v>4</v>
      </c>
      <c r="C47" s="280">
        <v>200</v>
      </c>
      <c r="D47" s="280"/>
      <c r="E47" s="280"/>
      <c r="F47" s="280"/>
      <c r="G47" s="280"/>
      <c r="H47" s="280"/>
      <c r="I47" s="280"/>
      <c r="J47" s="63"/>
    </row>
    <row r="48" spans="1:10" ht="31.5">
      <c r="A48" s="278"/>
      <c r="B48" s="64" t="s">
        <v>35</v>
      </c>
      <c r="C48" s="62" t="s">
        <v>104</v>
      </c>
      <c r="D48" s="62" t="s">
        <v>95</v>
      </c>
      <c r="E48" s="62" t="s">
        <v>95</v>
      </c>
      <c r="F48" s="127"/>
      <c r="G48" s="127"/>
      <c r="H48" s="127"/>
      <c r="I48" s="127"/>
      <c r="J48" s="62"/>
    </row>
    <row r="49" spans="1:10" ht="15.75" customHeight="1">
      <c r="A49" s="278"/>
      <c r="B49" s="64" t="s">
        <v>84</v>
      </c>
      <c r="C49" s="62">
        <v>46</v>
      </c>
      <c r="D49" s="62">
        <v>50</v>
      </c>
      <c r="E49" s="62">
        <v>50</v>
      </c>
      <c r="F49" s="62"/>
      <c r="G49" s="62"/>
      <c r="H49" s="81">
        <f>(C49+D49+E49+F49+G49)/3</f>
        <v>48.666666666666664</v>
      </c>
      <c r="I49" s="62"/>
      <c r="J49" s="70">
        <v>48</v>
      </c>
    </row>
    <row r="50" spans="1:10" ht="15.75" customHeight="1">
      <c r="A50" s="278"/>
      <c r="B50" s="64" t="s">
        <v>7</v>
      </c>
      <c r="C50" s="62">
        <f>C47*C49</f>
        <v>9200</v>
      </c>
      <c r="D50" s="62">
        <f>D49*C47</f>
        <v>10000</v>
      </c>
      <c r="E50" s="62">
        <f>C47*E49</f>
        <v>10000</v>
      </c>
      <c r="F50" s="62">
        <f>C47*F49</f>
        <v>0</v>
      </c>
      <c r="G50" s="62"/>
      <c r="H50" s="62"/>
      <c r="I50" s="62">
        <f>H50</f>
        <v>0</v>
      </c>
      <c r="J50" s="70">
        <f>C47*J49</f>
        <v>9600</v>
      </c>
    </row>
    <row r="51" spans="1:10" ht="49.5" customHeight="1">
      <c r="A51" s="278">
        <v>2</v>
      </c>
      <c r="B51" s="64" t="s">
        <v>36</v>
      </c>
      <c r="C51" s="279" t="s">
        <v>91</v>
      </c>
      <c r="D51" s="279"/>
      <c r="E51" s="279"/>
      <c r="F51" s="279"/>
      <c r="G51" s="279"/>
      <c r="H51" s="279"/>
      <c r="I51" s="279"/>
      <c r="J51" s="63"/>
    </row>
    <row r="52" spans="1:10" ht="15.75" customHeight="1">
      <c r="A52" s="278"/>
      <c r="B52" s="64" t="s">
        <v>4</v>
      </c>
      <c r="C52" s="280">
        <v>200</v>
      </c>
      <c r="D52" s="280"/>
      <c r="E52" s="280"/>
      <c r="F52" s="280"/>
      <c r="G52" s="280"/>
      <c r="H52" s="280"/>
      <c r="I52" s="280"/>
      <c r="J52" s="63"/>
    </row>
    <row r="53" spans="1:10" ht="47.25">
      <c r="A53" s="278"/>
      <c r="B53" s="64" t="s">
        <v>35</v>
      </c>
      <c r="C53" s="62" t="s">
        <v>103</v>
      </c>
      <c r="D53" s="62" t="s">
        <v>95</v>
      </c>
      <c r="E53" s="62" t="s">
        <v>95</v>
      </c>
      <c r="F53" s="127"/>
      <c r="G53" s="127"/>
      <c r="H53" s="127"/>
      <c r="I53" s="127"/>
      <c r="J53" s="62"/>
    </row>
    <row r="54" spans="1:10" ht="15.75" customHeight="1">
      <c r="A54" s="278"/>
      <c r="B54" s="64" t="s">
        <v>84</v>
      </c>
      <c r="C54" s="62">
        <v>16</v>
      </c>
      <c r="D54" s="62">
        <v>17</v>
      </c>
      <c r="E54" s="62">
        <v>20</v>
      </c>
      <c r="F54" s="62"/>
      <c r="G54" s="62"/>
      <c r="H54" s="81">
        <f>(C54+D54+E54+F54+G54)/3</f>
        <v>17.666666666666668</v>
      </c>
      <c r="I54" s="62"/>
      <c r="J54" s="70">
        <v>17</v>
      </c>
    </row>
    <row r="55" spans="1:10" ht="15.75" customHeight="1">
      <c r="A55" s="278"/>
      <c r="B55" s="64" t="s">
        <v>7</v>
      </c>
      <c r="C55" s="62">
        <f>C52*C54</f>
        <v>3200</v>
      </c>
      <c r="D55" s="62">
        <f>D54*C52</f>
        <v>3400</v>
      </c>
      <c r="E55" s="62">
        <f>C52*E54</f>
        <v>4000</v>
      </c>
      <c r="F55" s="62">
        <f>C52*F54</f>
        <v>0</v>
      </c>
      <c r="G55" s="62"/>
      <c r="H55" s="62"/>
      <c r="I55" s="62">
        <f>H55</f>
        <v>0</v>
      </c>
      <c r="J55" s="70">
        <f>C52*J54</f>
        <v>3400</v>
      </c>
    </row>
    <row r="56" spans="2:10" ht="26.25" customHeight="1">
      <c r="B56" s="64" t="s">
        <v>78</v>
      </c>
      <c r="C56" s="83">
        <f>C10+C15+C20+C25+C30+C35+C40+C45+C50+C55</f>
        <v>74400</v>
      </c>
      <c r="D56" s="83">
        <f>D10+D15+D20+D25+D30+D35+D40+D45+D50+D55</f>
        <v>70890</v>
      </c>
      <c r="E56" s="83">
        <f>E10+E15+E20+E25+E30+E35+E40+E45+E50+E55</f>
        <v>85625</v>
      </c>
      <c r="F56" s="62"/>
      <c r="G56" s="62"/>
      <c r="H56" s="62"/>
      <c r="I56" s="63" t="e">
        <f>#REF!+#REF!+#REF!+#REF!+#REF!+#REF!+#REF!+#REF!+#REF!+#REF!+#REF!+#REF!+#REF!+#REF!+#REF!+#REF!+#REF!+#REF!+#REF!+#REF!+#REF!+#REF!+#REF!+#REF!+I10</f>
        <v>#REF!</v>
      </c>
      <c r="J56" s="83">
        <f>J10+J15+J20+J25+J30+J35+J40+J45+J50+J55</f>
        <v>75620</v>
      </c>
    </row>
    <row r="57" spans="1:10" s="72" customFormat="1" ht="18" customHeight="1">
      <c r="A57" s="71"/>
      <c r="B57" s="73"/>
      <c r="C57" s="74"/>
      <c r="D57" s="74"/>
      <c r="E57" s="74"/>
      <c r="F57" s="74"/>
      <c r="G57" s="74"/>
      <c r="H57" s="74"/>
      <c r="I57" s="75"/>
      <c r="J57" s="76"/>
    </row>
    <row r="58" spans="2:10" ht="39" customHeight="1">
      <c r="B58" s="62" t="s">
        <v>22</v>
      </c>
      <c r="C58" s="280" t="s">
        <v>23</v>
      </c>
      <c r="D58" s="280"/>
      <c r="E58" s="288" t="s">
        <v>38</v>
      </c>
      <c r="F58" s="288"/>
      <c r="G58" s="288"/>
      <c r="H58" s="288"/>
      <c r="I58" s="65"/>
      <c r="J58" s="65"/>
    </row>
    <row r="59" spans="2:10" ht="34.5" customHeight="1">
      <c r="B59" s="68">
        <v>1</v>
      </c>
      <c r="C59" s="282" t="s">
        <v>79</v>
      </c>
      <c r="D59" s="282"/>
      <c r="E59" s="282" t="s">
        <v>108</v>
      </c>
      <c r="F59" s="282"/>
      <c r="G59" s="282"/>
      <c r="H59" s="282"/>
      <c r="I59" s="65"/>
      <c r="J59" s="66"/>
    </row>
    <row r="60" spans="2:10" ht="34.5" customHeight="1">
      <c r="B60" s="68">
        <v>2</v>
      </c>
      <c r="C60" s="282" t="s">
        <v>82</v>
      </c>
      <c r="D60" s="282"/>
      <c r="E60" s="282" t="s">
        <v>109</v>
      </c>
      <c r="F60" s="282"/>
      <c r="G60" s="282"/>
      <c r="H60" s="282"/>
      <c r="I60" s="65"/>
      <c r="J60" s="66"/>
    </row>
    <row r="61" spans="2:10" ht="34.5" customHeight="1">
      <c r="B61" s="68">
        <v>3</v>
      </c>
      <c r="C61" s="282" t="s">
        <v>85</v>
      </c>
      <c r="D61" s="282"/>
      <c r="E61" s="282" t="s">
        <v>110</v>
      </c>
      <c r="F61" s="282"/>
      <c r="G61" s="282"/>
      <c r="H61" s="282"/>
      <c r="I61" s="65"/>
      <c r="J61" s="66"/>
    </row>
    <row r="62" spans="2:5" ht="33.75">
      <c r="B62" s="286" t="s">
        <v>80</v>
      </c>
      <c r="C62" s="226"/>
      <c r="D62" s="79"/>
      <c r="E62" s="79"/>
    </row>
    <row r="63" spans="2:8" ht="33.75">
      <c r="B63" s="286" t="s">
        <v>77</v>
      </c>
      <c r="C63" s="226"/>
      <c r="D63" s="226"/>
      <c r="E63" s="226"/>
      <c r="F63" s="226"/>
      <c r="G63" s="226"/>
      <c r="H63" s="226"/>
    </row>
    <row r="64" spans="2:8" ht="33.75">
      <c r="B64" s="286" t="s">
        <v>113</v>
      </c>
      <c r="C64" s="287"/>
      <c r="D64" s="85"/>
      <c r="E64" s="85"/>
      <c r="F64" s="86"/>
      <c r="G64" s="86"/>
      <c r="H64" s="86"/>
    </row>
    <row r="65" spans="1:8" s="69" customFormat="1" ht="33.75">
      <c r="A65" s="67"/>
      <c r="B65" s="18" t="s">
        <v>97</v>
      </c>
      <c r="C65"/>
      <c r="D65"/>
      <c r="E65"/>
      <c r="F65"/>
      <c r="G65"/>
      <c r="H65"/>
    </row>
  </sheetData>
  <sheetProtection/>
  <mergeCells count="47">
    <mergeCell ref="B62:C62"/>
    <mergeCell ref="B63:H63"/>
    <mergeCell ref="B64:C64"/>
    <mergeCell ref="A51:A55"/>
    <mergeCell ref="C51:I51"/>
    <mergeCell ref="C52:I52"/>
    <mergeCell ref="E58:H58"/>
    <mergeCell ref="C58:D58"/>
    <mergeCell ref="A21:A25"/>
    <mergeCell ref="C21:I21"/>
    <mergeCell ref="C22:I22"/>
    <mergeCell ref="A26:A30"/>
    <mergeCell ref="C26:I26"/>
    <mergeCell ref="C27:I27"/>
    <mergeCell ref="C28:I28"/>
    <mergeCell ref="A16:A20"/>
    <mergeCell ref="C16:I16"/>
    <mergeCell ref="C17:I17"/>
    <mergeCell ref="A11:A15"/>
    <mergeCell ref="C11:I11"/>
    <mergeCell ref="C12:I12"/>
    <mergeCell ref="B4:B5"/>
    <mergeCell ref="J4:J5"/>
    <mergeCell ref="I4:I5"/>
    <mergeCell ref="C7:I7"/>
    <mergeCell ref="C6:I6"/>
    <mergeCell ref="H4:H5"/>
    <mergeCell ref="A6:A10"/>
    <mergeCell ref="B1:J1"/>
    <mergeCell ref="C61:D61"/>
    <mergeCell ref="E61:H61"/>
    <mergeCell ref="C60:D60"/>
    <mergeCell ref="E60:H60"/>
    <mergeCell ref="C59:D59"/>
    <mergeCell ref="E59:H59"/>
    <mergeCell ref="C37:I37"/>
    <mergeCell ref="C36:I36"/>
    <mergeCell ref="A46:A50"/>
    <mergeCell ref="C46:I46"/>
    <mergeCell ref="C47:I47"/>
    <mergeCell ref="A31:A35"/>
    <mergeCell ref="C31:I31"/>
    <mergeCell ref="C32:I32"/>
    <mergeCell ref="A36:A40"/>
    <mergeCell ref="A41:A45"/>
    <mergeCell ref="C41:I41"/>
    <mergeCell ref="C42:I42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</cp:lastModifiedBy>
  <cp:lastPrinted>2013-05-17T07:18:11Z</cp:lastPrinted>
  <dcterms:created xsi:type="dcterms:W3CDTF">2009-10-23T03:44:58Z</dcterms:created>
  <dcterms:modified xsi:type="dcterms:W3CDTF">2013-05-18T08:50:08Z</dcterms:modified>
  <cp:category/>
  <cp:version/>
  <cp:contentType/>
  <cp:contentStatus/>
</cp:coreProperties>
</file>